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<sst xmlns="http://schemas.openxmlformats.org/spreadsheetml/2006/main" count="339" uniqueCount="122">
  <si>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</si>
  <si>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</si>
  <si>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</si>
  <si>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</si>
  <si>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</si>
  <si>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</si>
  <si>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</si>
  <si>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</si>
  <si>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</si>
  <si>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</si>
  <si>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</si>
  <si>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</si>
  <si>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</si>
  <si>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</si>
  <si>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Театральная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</si>
  <si>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</si>
  <si>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</si>
  <si>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</si>
  <si>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</si>
  <si>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</si>
  <si>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</si>
  <si>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</si>
  <si>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</si>
  <si>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</si>
  <si>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</si>
  <si>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</si>
  <si>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</si>
  <si>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</si>
  <si>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</si>
  <si>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</si>
  <si>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</si>
  <si>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</si>
  <si>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</si>
  <si>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</si>
  <si>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</si>
  <si>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</si>
  <si>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</si>
  <si>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</si>
  <si>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</si>
  <si>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</si>
  <si>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Февраль 2017 г</t>
  </si>
  <si>
    <t>Вид работ</t>
  </si>
  <si>
    <t>Место проведения работ</t>
  </si>
  <si>
    <t>Сумма</t>
  </si>
  <si>
    <t>ремонт мягкой кровли</t>
  </si>
  <si>
    <t>Театральная 6</t>
  </si>
  <si>
    <t>кв. 40</t>
  </si>
  <si>
    <t>ИТОГО</t>
  </si>
  <si>
    <t>Апрель 2017</t>
  </si>
  <si>
    <t>смена трубопровода ф 110 мм</t>
  </si>
  <si>
    <t>кв.24-24 ЦК</t>
  </si>
  <si>
    <t>Июнь 2017 г</t>
  </si>
  <si>
    <t>смена трубопровода ЦК</t>
  </si>
  <si>
    <t>кв. 17</t>
  </si>
  <si>
    <t>Июль 2017 г</t>
  </si>
  <si>
    <t>установка козырька (с изготовлением) над входом в подвал</t>
  </si>
  <si>
    <t>вход в подвал</t>
  </si>
  <si>
    <t>Сентябрь 2017 г</t>
  </si>
  <si>
    <t>ремонт входа в подвал</t>
  </si>
  <si>
    <t>Октябрь 2017 г</t>
  </si>
  <si>
    <t>ремонт мягкой кровли (частичный)</t>
  </si>
  <si>
    <t>библиотека</t>
  </si>
  <si>
    <t>кв. 36-39</t>
  </si>
  <si>
    <t>смена трубопровода ф 20,25 мм</t>
  </si>
  <si>
    <t>кв. 39 ЦО</t>
  </si>
  <si>
    <t>кв. 39,40 (3-й подъезд)</t>
  </si>
  <si>
    <t>Декабрь 2017 г</t>
  </si>
  <si>
    <t>покрытие козырьков поликарбонатом вход в подъезд</t>
  </si>
  <si>
    <t>1,2,3,4-й подъезд</t>
  </si>
  <si>
    <t>смена трубопровода ф 25 мм</t>
  </si>
  <si>
    <t>кв. 4 стояк п-сушитель</t>
  </si>
  <si>
    <t>смена трубопровода ф 32 мм</t>
  </si>
  <si>
    <t>кв. 39 ХВС п/п</t>
  </si>
  <si>
    <t>кв. 39 ЦО п/п</t>
  </si>
  <si>
    <t>ВСЕГО</t>
  </si>
  <si>
    <t>Январь 2017 г</t>
  </si>
  <si>
    <t>ППР электрооборудования</t>
  </si>
  <si>
    <t>ремонт надподъездного освещения</t>
  </si>
  <si>
    <t>Под 3</t>
  </si>
  <si>
    <t>установка контрольного э/счетчика</t>
  </si>
  <si>
    <t>кв.4</t>
  </si>
  <si>
    <t>установка замка надверь в подвал</t>
  </si>
  <si>
    <t>обход и осмотр подвала и инженерных коммуникаций</t>
  </si>
  <si>
    <t>т/о УУЭЭ</t>
  </si>
  <si>
    <t>т/о УУТЭ</t>
  </si>
  <si>
    <t>Март 2017</t>
  </si>
  <si>
    <t>т/о общедомовых приборов учета электроэнергии</t>
  </si>
  <si>
    <t>т/о УУТЭ ЦО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</si>
  <si>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</si>
  <si>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</si>
  <si>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</si>
  <si>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</si>
  <si>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благоустройство придомовой территории (окраска деревьев и бордюров ) силами жителей</t>
  </si>
  <si>
    <t xml:space="preserve">гидравлические спытания внутридомовой системы ЦО </t>
  </si>
  <si>
    <t>периодический осмотр вентканалов и дымоходов</t>
  </si>
  <si>
    <t>кв.1,3,11,12,17,18,19,21,22,25-28,30,35,36,37,41,42,44-46,49,50,52-54</t>
  </si>
  <si>
    <t>ППР ВРУ</t>
  </si>
  <si>
    <t>закрытие ЩЭ (установка замка), установка магнитной пломбы</t>
  </si>
  <si>
    <t>ремонт электроосвещения в подъезде</t>
  </si>
  <si>
    <t>4-й подъезд, 9 тамбур, этаж 1,3</t>
  </si>
  <si>
    <t>Август 2017 г</t>
  </si>
  <si>
    <t>закрытие щита этажного (установка замка), ремонт э/осведщения накд ЩЭ (смена ламп) в жилом доме</t>
  </si>
  <si>
    <t>кв. 23</t>
  </si>
  <si>
    <t>промывка системы ЦО</t>
  </si>
  <si>
    <t>установка муфт ф 25 мм</t>
  </si>
  <si>
    <t>кв. 16 ЦО</t>
  </si>
  <si>
    <t>ликвидация воздушных пробок в стояках</t>
  </si>
  <si>
    <t>кв. 38,29,32,35,53,49,45,41,4,8,12,16</t>
  </si>
  <si>
    <t>Ноябрь 2017 г</t>
  </si>
  <si>
    <t>осмотр вентиляционных и дымовых каналов</t>
  </si>
  <si>
    <t>кв. 24,39</t>
  </si>
  <si>
    <t>смена ламп светодиодных в подъезде</t>
  </si>
  <si>
    <t>2,3,4 подъезд</t>
  </si>
  <si>
    <t>пусконаладочные работы УУТЭ</t>
  </si>
  <si>
    <t>подвал</t>
  </si>
  <si>
    <t>ремонт и поверка оборудования (ПРЭМ, ВКТ-7, КТСП — термопреобразователя)</t>
  </si>
  <si>
    <t>ремонт ЦО п/п (смена крана «Маевского»)</t>
  </si>
  <si>
    <t>установка крана шарового ф 15 мм</t>
  </si>
  <si>
    <t>кв. 9 ЦО</t>
  </si>
  <si>
    <t>кв. 1,5,9,13,55,43,47,51,28,19,22,25,24,18,21,27,3,7,11,15,29,32,35,38,30,33,36,39</t>
  </si>
  <si>
    <t>ремонт электроосвещения в подъезде (смена ламп)</t>
  </si>
  <si>
    <t>2,3-й подъезд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</si>
</sst>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5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10" fillId="0" borderId="0" xfId="0" applyFont="1" applyAlignment="1">
      <alignment wrapText="1"/>
    </xf>
    <xf numFmtId="164" fontId="2" fillId="0" borderId="0" xfId="0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7" fontId="3" fillId="0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5">
          <cell r="E305">
            <v>9914.33</v>
          </cell>
          <cell r="F305">
            <v>128947.23</v>
          </cell>
          <cell r="G305">
            <v>163770.52</v>
          </cell>
          <cell r="H305">
            <v>160195.83000000002</v>
          </cell>
          <cell r="I305">
            <v>122132.73</v>
          </cell>
          <cell r="J305">
            <v>167010.33000000002</v>
          </cell>
          <cell r="K305">
            <v>13489.01999999996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E307">
            <v>5627.71</v>
          </cell>
          <cell r="F307">
            <v>92301.21</v>
          </cell>
          <cell r="G307">
            <v>99460.32000000002</v>
          </cell>
          <cell r="H307">
            <v>94983.04999999999</v>
          </cell>
          <cell r="I307">
            <v>0</v>
          </cell>
          <cell r="J307">
            <v>187284.26</v>
          </cell>
          <cell r="K307">
            <v>10104.980000000045</v>
          </cell>
        </row>
        <row r="308">
          <cell r="E308">
            <v>21175.19</v>
          </cell>
          <cell r="F308">
            <v>147466.98</v>
          </cell>
          <cell r="G308">
            <v>28138.67</v>
          </cell>
          <cell r="H308">
            <v>9328.4</v>
          </cell>
          <cell r="I308">
            <v>6908.64</v>
          </cell>
          <cell r="J308">
            <v>149886.74</v>
          </cell>
          <cell r="K308">
            <v>39985.46</v>
          </cell>
        </row>
        <row r="309">
          <cell r="E309">
            <v>14670.96</v>
          </cell>
          <cell r="F309">
            <v>-14670.96</v>
          </cell>
          <cell r="G309">
            <v>0</v>
          </cell>
          <cell r="H309">
            <v>0</v>
          </cell>
          <cell r="I309">
            <v>0</v>
          </cell>
          <cell r="J309">
            <v>-14670.96</v>
          </cell>
          <cell r="K309">
            <v>14670.96</v>
          </cell>
        </row>
        <row r="310">
          <cell r="E310">
            <v>3722.39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3722.39</v>
          </cell>
        </row>
        <row r="312">
          <cell r="E312">
            <v>12784.81</v>
          </cell>
          <cell r="F312">
            <v>22976</v>
          </cell>
          <cell r="G312">
            <v>67276.11</v>
          </cell>
          <cell r="H312">
            <v>58198.42</v>
          </cell>
          <cell r="I312">
            <v>62371.850000000006</v>
          </cell>
          <cell r="J312">
            <v>18802.569999999992</v>
          </cell>
          <cell r="K312">
            <v>21862.500000000004</v>
          </cell>
        </row>
        <row r="313">
          <cell r="E313">
            <v>12568.560000000001</v>
          </cell>
          <cell r="F313">
            <v>-12568.560000000001</v>
          </cell>
          <cell r="G313">
            <v>66948.82</v>
          </cell>
          <cell r="H313">
            <v>59908.39</v>
          </cell>
          <cell r="I313">
            <v>66948.82</v>
          </cell>
          <cell r="J313">
            <v>-19608.99000000001</v>
          </cell>
          <cell r="K313">
            <v>19608.99000000001</v>
          </cell>
        </row>
        <row r="314">
          <cell r="E314">
            <v>904.4200000000001</v>
          </cell>
          <cell r="F314">
            <v>-7683.930000000002</v>
          </cell>
          <cell r="G314">
            <v>22801.08</v>
          </cell>
          <cell r="H314">
            <v>20154.19</v>
          </cell>
          <cell r="I314">
            <v>9350</v>
          </cell>
          <cell r="J314">
            <v>3120.2599999999966</v>
          </cell>
          <cell r="K314">
            <v>3551.310000000003</v>
          </cell>
        </row>
        <row r="315">
          <cell r="E315">
            <v>-144.94</v>
          </cell>
          <cell r="F315">
            <v>7586.85</v>
          </cell>
          <cell r="G315">
            <v>17100.840000000004</v>
          </cell>
          <cell r="H315">
            <v>15115.68</v>
          </cell>
          <cell r="I315">
            <v>62442.270000000004</v>
          </cell>
          <cell r="J315">
            <v>-39739.740000000005</v>
          </cell>
          <cell r="K315">
            <v>1840.2200000000023</v>
          </cell>
        </row>
        <row r="316">
          <cell r="E316">
            <v>775.27</v>
          </cell>
          <cell r="F316">
            <v>-15592.79</v>
          </cell>
          <cell r="G316">
            <v>3876.1300000000006</v>
          </cell>
          <cell r="H316">
            <v>3426.210000000001</v>
          </cell>
          <cell r="I316">
            <v>4548.96</v>
          </cell>
          <cell r="J316">
            <v>-16715.539999999997</v>
          </cell>
          <cell r="K316">
            <v>1225.1899999999996</v>
          </cell>
        </row>
        <row r="317">
          <cell r="E317">
            <v>72.07000000000001</v>
          </cell>
          <cell r="F317">
            <v>537.47</v>
          </cell>
          <cell r="G317">
            <v>114.00999999999996</v>
          </cell>
          <cell r="H317">
            <v>100.79000000000002</v>
          </cell>
          <cell r="I317">
            <v>0</v>
          </cell>
          <cell r="J317">
            <v>638.26</v>
          </cell>
          <cell r="K317">
            <v>85.28999999999995</v>
          </cell>
        </row>
        <row r="318">
          <cell r="E318">
            <v>5685.76</v>
          </cell>
          <cell r="F318">
            <v>-5685.76</v>
          </cell>
          <cell r="G318">
            <v>35035.130000000005</v>
          </cell>
          <cell r="H318">
            <v>31504.41</v>
          </cell>
          <cell r="I318">
            <v>35035.130000000005</v>
          </cell>
          <cell r="J318">
            <v>-9216.480000000001</v>
          </cell>
          <cell r="K318">
            <v>9216.480000000001</v>
          </cell>
        </row>
        <row r="319">
          <cell r="E319">
            <v>3201.29</v>
          </cell>
          <cell r="F319">
            <v>-31561.470000000005</v>
          </cell>
          <cell r="G319">
            <v>13300.720000000003</v>
          </cell>
          <cell r="H319">
            <v>11756.82</v>
          </cell>
          <cell r="I319">
            <v>26211.3123</v>
          </cell>
          <cell r="J319">
            <v>-46015.9623</v>
          </cell>
          <cell r="K319">
            <v>4745.190000000003</v>
          </cell>
        </row>
        <row r="320">
          <cell r="E320">
            <v>841.62</v>
          </cell>
          <cell r="F320">
            <v>-14133.830000000002</v>
          </cell>
          <cell r="G320">
            <v>3458.28</v>
          </cell>
          <cell r="H320">
            <v>3056.4400000000005</v>
          </cell>
          <cell r="I320">
            <v>0</v>
          </cell>
          <cell r="J320">
            <v>-11077.39</v>
          </cell>
          <cell r="K320">
            <v>1243.4599999999996</v>
          </cell>
        </row>
        <row r="322">
          <cell r="E322">
            <v>3595.81</v>
          </cell>
          <cell r="F322">
            <v>-3607.81</v>
          </cell>
          <cell r="G322">
            <v>64859.280000000006</v>
          </cell>
          <cell r="H322">
            <v>63169.38999999999</v>
          </cell>
          <cell r="I322">
            <v>64859.280000000006</v>
          </cell>
          <cell r="J322">
            <v>-5297.700000000012</v>
          </cell>
          <cell r="K322">
            <v>5285.700000000019</v>
          </cell>
        </row>
        <row r="323">
          <cell r="E323">
            <v>0</v>
          </cell>
          <cell r="F323">
            <v>0</v>
          </cell>
          <cell r="G323">
            <v>10795.42</v>
          </cell>
          <cell r="H323">
            <v>9134.54</v>
          </cell>
          <cell r="I323">
            <v>9673.1</v>
          </cell>
          <cell r="J323">
            <v>-538.56</v>
          </cell>
          <cell r="K323">
            <v>1660.8799999999999</v>
          </cell>
        </row>
        <row r="324">
          <cell r="E324">
            <v>0</v>
          </cell>
          <cell r="F324">
            <v>0</v>
          </cell>
          <cell r="G324">
            <v>39585.920000000006</v>
          </cell>
          <cell r="H324">
            <v>32602.82</v>
          </cell>
          <cell r="I324">
            <v>35006.23</v>
          </cell>
          <cell r="J324">
            <v>-2403.410000000003</v>
          </cell>
          <cell r="K324">
            <v>6983.100000000004</v>
          </cell>
        </row>
        <row r="325">
          <cell r="E325">
            <v>1333.46</v>
          </cell>
          <cell r="F325">
            <v>10577.189999999999</v>
          </cell>
          <cell r="G325">
            <v>13301.560000000001</v>
          </cell>
          <cell r="H325">
            <v>11537.650000000001</v>
          </cell>
          <cell r="I325">
            <v>11351.360000000002</v>
          </cell>
          <cell r="J325">
            <v>10763.479999999998</v>
          </cell>
          <cell r="K325">
            <v>3097.370000000001</v>
          </cell>
        </row>
        <row r="326">
          <cell r="E326">
            <v>12406.37</v>
          </cell>
          <cell r="F326">
            <v>6893.32</v>
          </cell>
          <cell r="G326">
            <v>64527.76999999999</v>
          </cell>
          <cell r="H326">
            <v>61300.950000000004</v>
          </cell>
          <cell r="I326">
            <v>61616.39999999999</v>
          </cell>
          <cell r="J326">
            <v>6577.870000000021</v>
          </cell>
          <cell r="K326">
            <v>15633.189999999977</v>
          </cell>
        </row>
        <row r="327">
          <cell r="E327">
            <v>18452.93</v>
          </cell>
          <cell r="F327">
            <v>-18452.93</v>
          </cell>
          <cell r="G327">
            <v>95004.07999999999</v>
          </cell>
          <cell r="H327">
            <v>83713.66</v>
          </cell>
          <cell r="I327">
            <v>95004.07999999999</v>
          </cell>
          <cell r="J327">
            <v>-29743.349999999984</v>
          </cell>
          <cell r="K327">
            <v>29743.349999999984</v>
          </cell>
        </row>
        <row r="328">
          <cell r="E328">
            <v>14983.27</v>
          </cell>
          <cell r="F328">
            <v>-14983.27</v>
          </cell>
          <cell r="G328">
            <v>83603.68000000002</v>
          </cell>
          <cell r="H328">
            <v>73603.82999999999</v>
          </cell>
          <cell r="I328">
            <v>83603.68000000002</v>
          </cell>
          <cell r="J328">
            <v>-24983.120000000024</v>
          </cell>
          <cell r="K328">
            <v>24983.120000000024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M4" sqref="M4"/>
    </sheetView>
  </sheetViews>
  <sheetFormatPr defaultColWidth="12.57421875" defaultRowHeight="12.75"/>
  <cols>
    <col min="1" max="1" width="7.28125" style="0" customWidth="1"/>
    <col min="2" max="2" width="23.140625" style="0" customWidth="1"/>
    <col min="3" max="3" width="11.57421875" style="0" customWidth="1"/>
    <col min="4" max="4" width="0" style="0" hidden="1" customWidth="1"/>
    <col min="5" max="5" width="16.7109375" style="0" customWidth="1"/>
    <col min="6" max="6" width="23.421875" style="0" customWidth="1"/>
    <col min="7" max="7" width="20.421875" style="0" customWidth="1"/>
    <col min="8" max="8" width="16.28125" style="0" customWidth="1"/>
    <col min="9" max="9" width="19.8515625" style="0" customWidth="1"/>
    <col min="10" max="10" width="15.421875" style="0" customWidth="1"/>
    <col min="11" max="11" width="21.28125" style="0" customWidth="1"/>
    <col min="12" max="12" width="23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0.7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10</v>
      </c>
      <c r="B5" s="5" t="s">
        <v>14</v>
      </c>
      <c r="C5" s="5">
        <v>6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свод'!E305</f>
        <v>9914.33</v>
      </c>
      <c r="F6" s="4">
        <f>'[1]Лицевые счета домов свод'!F305</f>
        <v>128947.23</v>
      </c>
      <c r="G6" s="4">
        <f>'[1]Лицевые счета домов свод'!G305</f>
        <v>163770.52</v>
      </c>
      <c r="H6" s="4">
        <f>'[1]Лицевые счета домов свод'!H305</f>
        <v>160195.83000000002</v>
      </c>
      <c r="I6" s="4">
        <f>'[1]Лицевые счета домов свод'!I305</f>
        <v>122132.73</v>
      </c>
      <c r="J6" s="4">
        <f>'[1]Лицевые счета домов свод'!J305</f>
        <v>167010.33000000002</v>
      </c>
      <c r="K6" s="4">
        <f>'[1]Лицевые счета домов свод'!K305</f>
        <v>13489.01999999996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свод'!E306</f>
        <v>0</v>
      </c>
      <c r="F7" s="4">
        <f>'[1]Лицевые счета домов свод'!F306</f>
        <v>0</v>
      </c>
      <c r="G7" s="4">
        <f>'[1]Лицевые счета домов свод'!G306</f>
        <v>0</v>
      </c>
      <c r="H7" s="4">
        <f>'[1]Лицевые счета домов свод'!H306</f>
        <v>0</v>
      </c>
      <c r="I7" s="4">
        <f>'[1]Лицевые счета домов свод'!I306</f>
        <v>0</v>
      </c>
      <c r="J7" s="4">
        <f>'[1]Лицевые счета домов свод'!J306</f>
        <v>0</v>
      </c>
      <c r="K7" s="4">
        <f>'[1]Лицевые счета домов свод'!K306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свод'!E307</f>
        <v>5627.71</v>
      </c>
      <c r="F8" s="4">
        <f>'[1]Лицевые счета домов свод'!F307</f>
        <v>92301.21</v>
      </c>
      <c r="G8" s="4">
        <f>'[1]Лицевые счета домов свод'!G307</f>
        <v>99460.32000000002</v>
      </c>
      <c r="H8" s="4">
        <f>'[1]Лицевые счета домов свод'!H307</f>
        <v>94983.04999999999</v>
      </c>
      <c r="I8" s="4">
        <f>'[1]Лицевые счета домов свод'!I307</f>
        <v>0</v>
      </c>
      <c r="J8" s="4">
        <f>'[1]Лицевые счета домов свод'!J307</f>
        <v>187284.26</v>
      </c>
      <c r="K8" s="4">
        <f>'[1]Лицевые счета домов свод'!K307</f>
        <v>10104.980000000045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свод'!E308</f>
        <v>21175.19</v>
      </c>
      <c r="F9" s="4">
        <f>'[1]Лицевые счета домов свод'!F308</f>
        <v>147466.98</v>
      </c>
      <c r="G9" s="4">
        <f>'[1]Лицевые счета домов свод'!G308</f>
        <v>28138.67</v>
      </c>
      <c r="H9" s="4">
        <f>'[1]Лицевые счета домов свод'!H308</f>
        <v>9328.4</v>
      </c>
      <c r="I9" s="4">
        <f>'[1]Лицевые счета домов свод'!I308</f>
        <v>6908.64</v>
      </c>
      <c r="J9" s="4">
        <f>'[1]Лицевые счета домов свод'!J308</f>
        <v>149886.74</v>
      </c>
      <c r="K9" s="4">
        <f>'[1]Лицевые счета домов свод'!K308</f>
        <v>39985.46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свод'!E309</f>
        <v>14670.96</v>
      </c>
      <c r="F10" s="4">
        <f>'[1]Лицевые счета домов свод'!F309</f>
        <v>-14670.96</v>
      </c>
      <c r="G10" s="4">
        <f>'[1]Лицевые счета домов свод'!G309</f>
        <v>0</v>
      </c>
      <c r="H10" s="4">
        <f>'[1]Лицевые счета домов свод'!H309</f>
        <v>0</v>
      </c>
      <c r="I10" s="4">
        <f>'[1]Лицевые счета домов свод'!I309</f>
        <v>0</v>
      </c>
      <c r="J10" s="4">
        <f>'[1]Лицевые счета домов свод'!J309</f>
        <v>-14670.96</v>
      </c>
      <c r="K10" s="4">
        <f>'[1]Лицевые счета домов свод'!K309</f>
        <v>14670.96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свод'!E310</f>
        <v>3722.39</v>
      </c>
      <c r="F11" s="4">
        <f>'[1]Лицевые счета домов свод'!F310</f>
        <v>0</v>
      </c>
      <c r="G11" s="4">
        <f>'[1]Лицевые счета домов свод'!G310</f>
        <v>0</v>
      </c>
      <c r="H11" s="4">
        <f>'[1]Лицевые счета домов свод'!H310</f>
        <v>0</v>
      </c>
      <c r="I11" s="4">
        <f>'[1]Лицевые счета домов свод'!I310</f>
        <v>0</v>
      </c>
      <c r="J11" s="4">
        <f>'[1]Лицевые счета домов свод'!J310</f>
        <v>0</v>
      </c>
      <c r="K11" s="4">
        <f>'[1]Лицевые счета домов свод'!K310</f>
        <v>3722.39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55110.58</v>
      </c>
      <c r="F12" s="4">
        <f>SUM(F6:F11)</f>
        <v>354044.46</v>
      </c>
      <c r="G12" s="4">
        <f>SUM(G6:G11)</f>
        <v>291369.51</v>
      </c>
      <c r="H12" s="4">
        <f>SUM(H6:H11)</f>
        <v>264507.28</v>
      </c>
      <c r="I12" s="4">
        <f>SUM(I6:I11)</f>
        <v>129041.37</v>
      </c>
      <c r="J12" s="4">
        <f>SUM(J6:J11)</f>
        <v>489510.37</v>
      </c>
      <c r="K12" s="4">
        <f>SUM(K6:K11)</f>
        <v>81972.81000000001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свод'!E312</f>
        <v>12784.81</v>
      </c>
      <c r="F13" s="4">
        <f>'[1]Лицевые счета домов свод'!F312</f>
        <v>22976</v>
      </c>
      <c r="G13" s="4">
        <f>'[1]Лицевые счета домов свод'!G312</f>
        <v>67276.11</v>
      </c>
      <c r="H13" s="4">
        <f>'[1]Лицевые счета домов свод'!H312</f>
        <v>58198.42</v>
      </c>
      <c r="I13" s="4">
        <f>'[1]Лицевые счета домов свод'!I312</f>
        <v>62371.850000000006</v>
      </c>
      <c r="J13" s="4">
        <f>'[1]Лицевые счета домов свод'!J312</f>
        <v>18802.569999999992</v>
      </c>
      <c r="K13" s="4">
        <f>'[1]Лицевые счета домов свод'!K312</f>
        <v>21862.500000000004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свод'!E313</f>
        <v>12568.560000000001</v>
      </c>
      <c r="F14" s="4">
        <f>'[1]Лицевые счета домов свод'!F313</f>
        <v>-12568.560000000001</v>
      </c>
      <c r="G14" s="4">
        <f>'[1]Лицевые счета домов свод'!G313</f>
        <v>66948.82</v>
      </c>
      <c r="H14" s="4">
        <f>'[1]Лицевые счета домов свод'!H313</f>
        <v>59908.39</v>
      </c>
      <c r="I14" s="4">
        <f>'[1]Лицевые счета домов свод'!I313</f>
        <v>66948.82</v>
      </c>
      <c r="J14" s="4">
        <f>'[1]Лицевые счета домов свод'!J313</f>
        <v>-19608.99000000001</v>
      </c>
      <c r="K14" s="4">
        <f>'[1]Лицевые счета домов свод'!K313</f>
        <v>19608.99000000001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свод'!E314</f>
        <v>904.4200000000001</v>
      </c>
      <c r="F15" s="4">
        <f>'[1]Лицевые счета домов свод'!F314</f>
        <v>-7683.930000000002</v>
      </c>
      <c r="G15" s="4">
        <f>'[1]Лицевые счета домов свод'!G314</f>
        <v>22801.08</v>
      </c>
      <c r="H15" s="4">
        <f>'[1]Лицевые счета домов свод'!H314</f>
        <v>20154.19</v>
      </c>
      <c r="I15" s="4">
        <f>'[1]Лицевые счета домов свод'!I314</f>
        <v>9350</v>
      </c>
      <c r="J15" s="4">
        <f>'[1]Лицевые счета домов свод'!J314</f>
        <v>3120.2599999999966</v>
      </c>
      <c r="K15" s="4">
        <f>'[1]Лицевые счета домов свод'!K314</f>
        <v>3551.310000000003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свод'!E315</f>
        <v>-144.94</v>
      </c>
      <c r="F16" s="4">
        <f>'[1]Лицевые счета домов свод'!F315</f>
        <v>7586.85</v>
      </c>
      <c r="G16" s="4">
        <f>'[1]Лицевые счета домов свод'!G315</f>
        <v>17100.840000000004</v>
      </c>
      <c r="H16" s="4">
        <f>'[1]Лицевые счета домов свод'!H315</f>
        <v>15115.68</v>
      </c>
      <c r="I16" s="4">
        <f>'[1]Лицевые счета домов свод'!I315</f>
        <v>62442.270000000004</v>
      </c>
      <c r="J16" s="4">
        <f>'[1]Лицевые счета домов свод'!J315</f>
        <v>-39739.740000000005</v>
      </c>
      <c r="K16" s="4">
        <f>'[1]Лицевые счета домов свод'!K315</f>
        <v>1840.2200000000023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свод'!E316</f>
        <v>775.27</v>
      </c>
      <c r="F17" s="4">
        <f>'[1]Лицевые счета домов свод'!F316</f>
        <v>-15592.79</v>
      </c>
      <c r="G17" s="4">
        <f>'[1]Лицевые счета домов свод'!G316</f>
        <v>3876.1300000000006</v>
      </c>
      <c r="H17" s="4">
        <f>'[1]Лицевые счета домов свод'!H316</f>
        <v>3426.210000000001</v>
      </c>
      <c r="I17" s="4">
        <f>'[1]Лицевые счета домов свод'!I316</f>
        <v>4548.96</v>
      </c>
      <c r="J17" s="4">
        <f>'[1]Лицевые счета домов свод'!J316</f>
        <v>-16715.539999999997</v>
      </c>
      <c r="K17" s="4">
        <f>'[1]Лицевые счета домов свод'!K316</f>
        <v>1225.1899999999996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4">
        <f>'[1]Лицевые счета домов свод'!E317</f>
        <v>72.07000000000001</v>
      </c>
      <c r="F18" s="4">
        <f>'[1]Лицевые счета домов свод'!F317</f>
        <v>537.47</v>
      </c>
      <c r="G18" s="4">
        <f>'[1]Лицевые счета домов свод'!G317</f>
        <v>114.00999999999996</v>
      </c>
      <c r="H18" s="4">
        <f>'[1]Лицевые счета домов свод'!H317</f>
        <v>100.79000000000002</v>
      </c>
      <c r="I18" s="4">
        <f>'[1]Лицевые счета домов свод'!I317</f>
        <v>0</v>
      </c>
      <c r="J18" s="4">
        <f>'[1]Лицевые счета домов свод'!J317</f>
        <v>638.26</v>
      </c>
      <c r="K18" s="4">
        <f>'[1]Лицевые счета домов свод'!K317</f>
        <v>85.28999999999995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свод'!E318</f>
        <v>5685.76</v>
      </c>
      <c r="F19" s="4">
        <f>'[1]Лицевые счета домов свод'!F318</f>
        <v>-5685.76</v>
      </c>
      <c r="G19" s="4">
        <f>'[1]Лицевые счета домов свод'!G318</f>
        <v>35035.130000000005</v>
      </c>
      <c r="H19" s="4">
        <f>'[1]Лицевые счета домов свод'!H318</f>
        <v>31504.41</v>
      </c>
      <c r="I19" s="4">
        <f>'[1]Лицевые счета домов свод'!I318</f>
        <v>35035.130000000005</v>
      </c>
      <c r="J19" s="4">
        <f>'[1]Лицевые счета домов свод'!J318</f>
        <v>-9216.480000000001</v>
      </c>
      <c r="K19" s="4">
        <f>'[1]Лицевые счета домов свод'!K318</f>
        <v>9216.480000000001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свод'!E319</f>
        <v>3201.29</v>
      </c>
      <c r="F20" s="4">
        <f>'[1]Лицевые счета домов свод'!F319</f>
        <v>-31561.470000000005</v>
      </c>
      <c r="G20" s="4">
        <f>'[1]Лицевые счета домов свод'!G319</f>
        <v>13300.720000000003</v>
      </c>
      <c r="H20" s="4">
        <f>'[1]Лицевые счета домов свод'!H319</f>
        <v>11756.82</v>
      </c>
      <c r="I20" s="4">
        <f>'[1]Лицевые счета домов свод'!I319</f>
        <v>26211.3123</v>
      </c>
      <c r="J20" s="4">
        <f>'[1]Лицевые счета домов свод'!J319</f>
        <v>-46015.9623</v>
      </c>
      <c r="K20" s="4">
        <f>'[1]Лицевые счета домов свод'!K319</f>
        <v>4745.190000000003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свод'!E320</f>
        <v>841.62</v>
      </c>
      <c r="F21" s="4">
        <f>'[1]Лицевые счета домов свод'!F320</f>
        <v>-14133.830000000002</v>
      </c>
      <c r="G21" s="4">
        <f>'[1]Лицевые счета домов свод'!G320</f>
        <v>3458.28</v>
      </c>
      <c r="H21" s="4">
        <f>'[1]Лицевые счета домов свод'!H320</f>
        <v>3056.4400000000005</v>
      </c>
      <c r="I21" s="4">
        <f>'[1]Лицевые счета домов свод'!I320</f>
        <v>0</v>
      </c>
      <c r="J21" s="4">
        <f>'[1]Лицевые счета домов свод'!J320</f>
        <v>-11077.39</v>
      </c>
      <c r="K21" s="4">
        <f>'[1]Лицевые счета домов свод'!K320</f>
        <v>1243.4599999999996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36688.86</v>
      </c>
      <c r="F22" s="4">
        <f>SUM(F13:F21)</f>
        <v>-56126.02000000002</v>
      </c>
      <c r="G22" s="4">
        <f>SUM(G13:G21)</f>
        <v>229911.12</v>
      </c>
      <c r="H22" s="4">
        <f>SUM(H13:H21)</f>
        <v>203221.35000000003</v>
      </c>
      <c r="I22" s="8">
        <f>SUM(I13:I21)</f>
        <v>266908.3423</v>
      </c>
      <c r="J22" s="8">
        <f>SUM(J13:J21)</f>
        <v>-119813.01230000002</v>
      </c>
      <c r="K22" s="4">
        <f>SUM(K13:K21)</f>
        <v>63378.63000000002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свод'!E322</f>
        <v>3595.81</v>
      </c>
      <c r="F23" s="4">
        <f>'[1]Лицевые счета домов свод'!F322</f>
        <v>-3607.81</v>
      </c>
      <c r="G23" s="4">
        <f>'[1]Лицевые счета домов свод'!G322</f>
        <v>64859.280000000006</v>
      </c>
      <c r="H23" s="4">
        <f>'[1]Лицевые счета домов свод'!H322</f>
        <v>63169.38999999999</v>
      </c>
      <c r="I23" s="4">
        <f>'[1]Лицевые счета домов свод'!I322</f>
        <v>64859.280000000006</v>
      </c>
      <c r="J23" s="4">
        <f>'[1]Лицевые счета домов свод'!J322</f>
        <v>-5297.700000000012</v>
      </c>
      <c r="K23" s="4">
        <f>'[1]Лицевые счета домов свод'!K322</f>
        <v>5285.700000000019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свод'!E323</f>
        <v>0</v>
      </c>
      <c r="F24" s="4">
        <f>'[1]Лицевые счета домов свод'!F323</f>
        <v>0</v>
      </c>
      <c r="G24" s="4">
        <f>'[1]Лицевые счета домов свод'!G323</f>
        <v>10795.42</v>
      </c>
      <c r="H24" s="4">
        <f>'[1]Лицевые счета домов свод'!H323</f>
        <v>9134.54</v>
      </c>
      <c r="I24" s="4">
        <f>'[1]Лицевые счета домов свод'!I323</f>
        <v>9673.1</v>
      </c>
      <c r="J24" s="4">
        <f>'[1]Лицевые счета домов свод'!J323</f>
        <v>-538.56</v>
      </c>
      <c r="K24" s="4">
        <f>'[1]Лицевые счета домов свод'!K323</f>
        <v>1660.8799999999999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свод'!E324</f>
        <v>0</v>
      </c>
      <c r="F25" s="4">
        <f>'[1]Лицевые счета домов свод'!F324</f>
        <v>0</v>
      </c>
      <c r="G25" s="4">
        <f>'[1]Лицевые счета домов свод'!G324</f>
        <v>39585.920000000006</v>
      </c>
      <c r="H25" s="4">
        <f>'[1]Лицевые счета домов свод'!H324</f>
        <v>32602.82</v>
      </c>
      <c r="I25" s="4">
        <f>'[1]Лицевые счета домов свод'!I324</f>
        <v>35006.23</v>
      </c>
      <c r="J25" s="4">
        <f>'[1]Лицевые счета домов свод'!J324</f>
        <v>-2403.410000000003</v>
      </c>
      <c r="K25" s="4">
        <f>'[1]Лицевые счета домов свод'!K324</f>
        <v>6983.100000000004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свод'!E325</f>
        <v>1333.46</v>
      </c>
      <c r="F26" s="4">
        <f>'[1]Лицевые счета домов свод'!F325</f>
        <v>10577.189999999999</v>
      </c>
      <c r="G26" s="4">
        <f>'[1]Лицевые счета домов свод'!G325</f>
        <v>13301.560000000001</v>
      </c>
      <c r="H26" s="4">
        <f>'[1]Лицевые счета домов свод'!H325</f>
        <v>11537.650000000001</v>
      </c>
      <c r="I26" s="4">
        <f>'[1]Лицевые счета домов свод'!I325</f>
        <v>11351.360000000002</v>
      </c>
      <c r="J26" s="4">
        <f>'[1]Лицевые счета домов свод'!J325</f>
        <v>10763.479999999998</v>
      </c>
      <c r="K26" s="4">
        <f>'[1]Лицевые счета домов свод'!K325</f>
        <v>3097.370000000001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свод'!E326</f>
        <v>12406.37</v>
      </c>
      <c r="F27" s="4">
        <f>'[1]Лицевые счета домов свод'!F326</f>
        <v>6893.32</v>
      </c>
      <c r="G27" s="4">
        <f>'[1]Лицевые счета домов свод'!G326</f>
        <v>64527.76999999999</v>
      </c>
      <c r="H27" s="4">
        <f>'[1]Лицевые счета домов свод'!H326</f>
        <v>61300.950000000004</v>
      </c>
      <c r="I27" s="4">
        <f>'[1]Лицевые счета домов свод'!I326</f>
        <v>61616.39999999999</v>
      </c>
      <c r="J27" s="4">
        <f>'[1]Лицевые счета домов свод'!J326</f>
        <v>6577.870000000021</v>
      </c>
      <c r="K27" s="4">
        <f>'[1]Лицевые счета домов свод'!K326</f>
        <v>15633.189999999977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свод'!E327</f>
        <v>18452.93</v>
      </c>
      <c r="F28" s="4">
        <f>'[1]Лицевые счета домов свод'!F327</f>
        <v>-18452.93</v>
      </c>
      <c r="G28" s="4">
        <f>'[1]Лицевые счета домов свод'!G327</f>
        <v>95004.07999999999</v>
      </c>
      <c r="H28" s="4">
        <f>'[1]Лицевые счета домов свод'!H327</f>
        <v>83713.66</v>
      </c>
      <c r="I28" s="4">
        <f>'[1]Лицевые счета домов свод'!I327</f>
        <v>95004.07999999999</v>
      </c>
      <c r="J28" s="4">
        <f>'[1]Лицевые счета домов свод'!J327</f>
        <v>-29743.349999999984</v>
      </c>
      <c r="K28" s="4">
        <f>'[1]Лицевые счета домов свод'!K327</f>
        <v>29743.349999999984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свод'!E328</f>
        <v>14983.27</v>
      </c>
      <c r="F29" s="4">
        <f>'[1]Лицевые счета домов свод'!F328</f>
        <v>-14983.27</v>
      </c>
      <c r="G29" s="4">
        <f>'[1]Лицевые счета домов свод'!G328</f>
        <v>83603.68000000002</v>
      </c>
      <c r="H29" s="4">
        <f>'[1]Лицевые счета домов свод'!H328</f>
        <v>73603.82999999999</v>
      </c>
      <c r="I29" s="4">
        <f>'[1]Лицевые счета домов свод'!I328</f>
        <v>83603.68000000002</v>
      </c>
      <c r="J29" s="4">
        <f>'[1]Лицевые счета домов свод'!J328</f>
        <v>-24983.120000000024</v>
      </c>
      <c r="K29" s="4">
        <f>'[1]Лицевые счета домов свод'!K328</f>
        <v>24983.120000000024</v>
      </c>
      <c r="L29" s="3"/>
    </row>
    <row r="30" spans="1:12" s="2" customFormat="1" ht="12.75" hidden="1">
      <c r="A30" s="3"/>
      <c r="B30" s="3"/>
      <c r="C30" s="3"/>
      <c r="D30" s="3"/>
      <c r="E30" s="4">
        <f>'[1]Лицевые счета домов свод'!E329</f>
        <v>0</v>
      </c>
      <c r="F30" s="4">
        <f>'[1]Лицевые счета домов свод'!F329</f>
        <v>0</v>
      </c>
      <c r="G30" s="4">
        <f>'[1]Лицевые счета домов свод'!G329</f>
        <v>0</v>
      </c>
      <c r="H30" s="4">
        <f>'[1]Лицевые счета домов свод'!H329</f>
        <v>0</v>
      </c>
      <c r="I30" s="4">
        <f>'[1]Лицевые счета домов свод'!I329</f>
        <v>0</v>
      </c>
      <c r="J30" s="4">
        <f>'[1]Лицевые счета домов свод'!J329</f>
        <v>0</v>
      </c>
      <c r="K30" s="4">
        <f>'[1]Лицевые счета домов свод'!K329</f>
        <v>0</v>
      </c>
      <c r="L30" s="3"/>
    </row>
    <row r="31" spans="1:12" s="2" customFormat="1" ht="12.75">
      <c r="A31" s="3">
        <v>10</v>
      </c>
      <c r="B31" s="5" t="s">
        <v>14</v>
      </c>
      <c r="C31" s="5">
        <v>6</v>
      </c>
      <c r="D31" s="3"/>
      <c r="E31" s="4">
        <f>SUM(E23:E30)+E12+E22</f>
        <v>142571.28</v>
      </c>
      <c r="F31" s="4">
        <f>SUM(F23:F30)+F12+F22</f>
        <v>278344.94</v>
      </c>
      <c r="G31" s="4">
        <f>SUM(G23:G30)+G12+G22</f>
        <v>892958.3400000001</v>
      </c>
      <c r="H31" s="4">
        <f>SUM(H23:H30)+H12+H22</f>
        <v>802791.47</v>
      </c>
      <c r="I31" s="8">
        <f>SUM(I23:I30)+I12+I22</f>
        <v>757063.8423</v>
      </c>
      <c r="J31" s="8">
        <f>SUM(J23:J30)+J12+J22</f>
        <v>324072.56769999996</v>
      </c>
      <c r="K31" s="8">
        <f>SUM(K23:K30)+K12+K22</f>
        <v>232738.15000000002</v>
      </c>
      <c r="L31" s="5" t="s">
        <v>15</v>
      </c>
    </row>
    <row r="32" s="2" customFormat="1" ht="12.75"/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80" zoomScaleNormal="80" workbookViewId="0" topLeftCell="A26">
      <selection activeCell="B76" sqref="B76"/>
    </sheetView>
  </sheetViews>
  <sheetFormatPr defaultColWidth="12.57421875" defaultRowHeight="12.75"/>
  <cols>
    <col min="1" max="1" width="9.7109375" style="0" customWidth="1"/>
    <col min="2" max="2" width="43.00390625" style="9" customWidth="1"/>
    <col min="3" max="3" width="22.8515625" style="0" customWidth="1"/>
    <col min="4" max="4" width="37.28125" style="0" customWidth="1"/>
    <col min="5" max="5" width="14.57421875" style="0" customWidth="1"/>
    <col min="6" max="16384" width="11.57421875" style="0" customWidth="1"/>
  </cols>
  <sheetData>
    <row r="1" spans="1:5" s="2" customFormat="1" ht="12.75">
      <c r="A1" s="10" t="s">
        <v>40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41</v>
      </c>
      <c r="C2" s="10" t="s">
        <v>2</v>
      </c>
      <c r="D2" s="10" t="s">
        <v>42</v>
      </c>
      <c r="E2" s="10" t="s">
        <v>43</v>
      </c>
    </row>
    <row r="3" spans="1:5" s="2" customFormat="1" ht="30.75" customHeight="1">
      <c r="A3" s="5">
        <v>1</v>
      </c>
      <c r="B3" s="5" t="s">
        <v>44</v>
      </c>
      <c r="C3" s="5" t="s">
        <v>45</v>
      </c>
      <c r="D3" s="5" t="s">
        <v>46</v>
      </c>
      <c r="E3" s="5">
        <v>5198.85</v>
      </c>
    </row>
    <row r="4" spans="1:5" s="2" customFormat="1" ht="32.25" customHeight="1" hidden="1">
      <c r="A4" s="5">
        <v>2</v>
      </c>
      <c r="B4" s="11"/>
      <c r="C4" s="10"/>
      <c r="D4" s="10"/>
      <c r="E4" s="10"/>
    </row>
    <row r="5" spans="1:5" s="2" customFormat="1" ht="12.75" hidden="1">
      <c r="A5" s="5">
        <v>3</v>
      </c>
      <c r="B5" s="11"/>
      <c r="C5" s="10"/>
      <c r="D5" s="10"/>
      <c r="E5" s="10"/>
    </row>
    <row r="6" spans="1:5" s="2" customFormat="1" ht="12.75" hidden="1">
      <c r="A6" s="5">
        <v>4</v>
      </c>
      <c r="B6" s="11"/>
      <c r="C6" s="10"/>
      <c r="D6" s="10"/>
      <c r="E6" s="10"/>
    </row>
    <row r="7" spans="1:5" s="2" customFormat="1" ht="12.75" hidden="1">
      <c r="A7" s="5"/>
      <c r="B7" s="5" t="s">
        <v>47</v>
      </c>
      <c r="C7" s="5"/>
      <c r="D7" s="5"/>
      <c r="E7" s="5">
        <f>E4+E5+E6+E3</f>
        <v>5198.85</v>
      </c>
    </row>
    <row r="8" s="2" customFormat="1" ht="12.75" hidden="1">
      <c r="B8" s="12"/>
    </row>
    <row r="9" spans="1:5" s="14" customFormat="1" ht="12.75">
      <c r="A9" s="13" t="s">
        <v>48</v>
      </c>
      <c r="B9" s="13"/>
      <c r="C9" s="13"/>
      <c r="D9" s="13"/>
      <c r="E9" s="13"/>
    </row>
    <row r="10" spans="1:5" s="2" customFormat="1" ht="12.75">
      <c r="A10" s="11" t="s">
        <v>1</v>
      </c>
      <c r="B10" s="10" t="s">
        <v>41</v>
      </c>
      <c r="C10" s="10" t="s">
        <v>2</v>
      </c>
      <c r="D10" s="10" t="s">
        <v>42</v>
      </c>
      <c r="E10" s="10" t="s">
        <v>43</v>
      </c>
    </row>
    <row r="11" spans="1:5" s="2" customFormat="1" ht="31.5" customHeight="1">
      <c r="A11" s="5">
        <v>1</v>
      </c>
      <c r="B11" s="5" t="s">
        <v>49</v>
      </c>
      <c r="C11" s="5" t="s">
        <v>45</v>
      </c>
      <c r="D11" s="5" t="s">
        <v>50</v>
      </c>
      <c r="E11" s="5">
        <v>8642.54</v>
      </c>
    </row>
    <row r="12" spans="1:5" s="2" customFormat="1" ht="14.25" customHeight="1" hidden="1">
      <c r="A12" s="5">
        <v>2</v>
      </c>
      <c r="B12" s="11"/>
      <c r="C12" s="10"/>
      <c r="D12" s="10"/>
      <c r="E12" s="10"/>
    </row>
    <row r="13" spans="1:5" s="2" customFormat="1" ht="13.5" customHeight="1" hidden="1">
      <c r="A13" s="5">
        <v>3</v>
      </c>
      <c r="B13" s="11"/>
      <c r="C13" s="11"/>
      <c r="D13" s="10"/>
      <c r="E13" s="10"/>
    </row>
    <row r="14" spans="1:5" s="2" customFormat="1" ht="12.75" hidden="1">
      <c r="A14" s="5">
        <v>4</v>
      </c>
      <c r="B14" s="5"/>
      <c r="C14" s="5"/>
      <c r="D14" s="5"/>
      <c r="E14" s="5"/>
    </row>
    <row r="15" spans="1:5" s="2" customFormat="1" ht="12.75" hidden="1">
      <c r="A15" s="5"/>
      <c r="B15" s="5" t="s">
        <v>47</v>
      </c>
      <c r="C15" s="5"/>
      <c r="D15" s="5"/>
      <c r="E15" s="5">
        <f>E12+E13+E11+E14</f>
        <v>8642.54</v>
      </c>
    </row>
    <row r="16" spans="1:5" s="2" customFormat="1" ht="12.75" hidden="1">
      <c r="A16" s="3"/>
      <c r="B16" s="15"/>
      <c r="C16" s="3"/>
      <c r="D16" s="3"/>
      <c r="E16" s="3"/>
    </row>
    <row r="17" spans="1:5" s="2" customFormat="1" ht="12.75">
      <c r="A17" s="10" t="s">
        <v>51</v>
      </c>
      <c r="B17" s="10"/>
      <c r="C17" s="10"/>
      <c r="D17" s="10"/>
      <c r="E17" s="10"/>
    </row>
    <row r="18" spans="1:5" s="2" customFormat="1" ht="12.75">
      <c r="A18" s="11" t="s">
        <v>1</v>
      </c>
      <c r="B18" s="10" t="s">
        <v>41</v>
      </c>
      <c r="C18" s="10" t="s">
        <v>2</v>
      </c>
      <c r="D18" s="10" t="s">
        <v>42</v>
      </c>
      <c r="E18" s="10" t="s">
        <v>43</v>
      </c>
    </row>
    <row r="19" spans="1:5" s="2" customFormat="1" ht="12.75">
      <c r="A19" s="5">
        <v>1</v>
      </c>
      <c r="B19" s="5" t="s">
        <v>52</v>
      </c>
      <c r="C19" s="5" t="s">
        <v>45</v>
      </c>
      <c r="D19" s="5" t="s">
        <v>53</v>
      </c>
      <c r="E19" s="5">
        <v>7621.16</v>
      </c>
    </row>
    <row r="20" spans="1:5" s="2" customFormat="1" ht="12.75" hidden="1">
      <c r="A20" s="5">
        <v>2</v>
      </c>
      <c r="B20" s="16"/>
      <c r="C20" s="16"/>
      <c r="D20" s="17"/>
      <c r="E20" s="17"/>
    </row>
    <row r="21" spans="1:5" s="2" customFormat="1" ht="12.75" hidden="1">
      <c r="A21" s="5">
        <v>3</v>
      </c>
      <c r="B21" s="11"/>
      <c r="C21" s="11"/>
      <c r="D21" s="10"/>
      <c r="E21" s="10"/>
    </row>
    <row r="22" spans="1:5" s="2" customFormat="1" ht="12.75" hidden="1">
      <c r="A22" s="5">
        <v>4</v>
      </c>
      <c r="B22" s="11"/>
      <c r="C22" s="11"/>
      <c r="D22" s="10"/>
      <c r="E22" s="10"/>
    </row>
    <row r="23" spans="1:5" s="2" customFormat="1" ht="12.75" hidden="1">
      <c r="A23" s="5"/>
      <c r="B23" s="5" t="s">
        <v>47</v>
      </c>
      <c r="C23" s="5"/>
      <c r="D23" s="5"/>
      <c r="E23" s="5">
        <f>E19+E20+E21+E22</f>
        <v>7621.16</v>
      </c>
    </row>
    <row r="24" s="2" customFormat="1" ht="12.75" hidden="1">
      <c r="B24" s="12"/>
    </row>
    <row r="25" spans="1:5" s="2" customFormat="1" ht="12.75">
      <c r="A25" s="10" t="s">
        <v>54</v>
      </c>
      <c r="B25" s="10"/>
      <c r="C25" s="10"/>
      <c r="D25" s="10"/>
      <c r="E25" s="10"/>
    </row>
    <row r="26" spans="1:5" s="2" customFormat="1" ht="12.75">
      <c r="A26" s="11" t="s">
        <v>1</v>
      </c>
      <c r="B26" s="10" t="s">
        <v>41</v>
      </c>
      <c r="C26" s="10" t="s">
        <v>2</v>
      </c>
      <c r="D26" s="10" t="s">
        <v>42</v>
      </c>
      <c r="E26" s="10" t="s">
        <v>43</v>
      </c>
    </row>
    <row r="27" spans="1:5" s="2" customFormat="1" ht="33" customHeight="1">
      <c r="A27" s="5">
        <v>1</v>
      </c>
      <c r="B27" s="5" t="s">
        <v>55</v>
      </c>
      <c r="C27" s="10" t="s">
        <v>45</v>
      </c>
      <c r="D27" s="5" t="s">
        <v>56</v>
      </c>
      <c r="E27" s="5">
        <v>20201.81</v>
      </c>
    </row>
    <row r="28" spans="1:5" s="2" customFormat="1" ht="12.75" hidden="1">
      <c r="A28" s="5">
        <v>2</v>
      </c>
      <c r="B28" s="16"/>
      <c r="C28" s="16"/>
      <c r="D28" s="17"/>
      <c r="E28" s="17"/>
    </row>
    <row r="29" spans="1:5" s="2" customFormat="1" ht="12.75" hidden="1">
      <c r="A29" s="5">
        <v>3</v>
      </c>
      <c r="B29" s="11"/>
      <c r="C29" s="11"/>
      <c r="D29" s="10"/>
      <c r="E29" s="10"/>
    </row>
    <row r="30" spans="1:5" s="2" customFormat="1" ht="12.75" hidden="1">
      <c r="A30" s="5">
        <v>4</v>
      </c>
      <c r="B30" s="11"/>
      <c r="C30" s="11"/>
      <c r="D30" s="10"/>
      <c r="E30" s="10"/>
    </row>
    <row r="31" spans="1:5" s="2" customFormat="1" ht="12.75" hidden="1">
      <c r="A31" s="5"/>
      <c r="B31" s="5" t="s">
        <v>47</v>
      </c>
      <c r="C31" s="5"/>
      <c r="D31" s="5"/>
      <c r="E31" s="5">
        <f>E27+E28+E29+E30</f>
        <v>20201.81</v>
      </c>
    </row>
    <row r="32" s="2" customFormat="1" ht="12.75" hidden="1">
      <c r="B32" s="12"/>
    </row>
    <row r="33" spans="1:5" s="2" customFormat="1" ht="12.75">
      <c r="A33" s="10" t="s">
        <v>57</v>
      </c>
      <c r="B33" s="10"/>
      <c r="C33" s="10"/>
      <c r="D33" s="10"/>
      <c r="E33" s="10"/>
    </row>
    <row r="34" spans="1:5" s="2" customFormat="1" ht="12.75">
      <c r="A34" s="11" t="s">
        <v>1</v>
      </c>
      <c r="B34" s="10" t="s">
        <v>41</v>
      </c>
      <c r="C34" s="10" t="s">
        <v>2</v>
      </c>
      <c r="D34" s="10" t="s">
        <v>42</v>
      </c>
      <c r="E34" s="10" t="s">
        <v>43</v>
      </c>
    </row>
    <row r="35" spans="1:5" s="2" customFormat="1" ht="12.75">
      <c r="A35" s="5">
        <v>1</v>
      </c>
      <c r="B35" s="5" t="s">
        <v>58</v>
      </c>
      <c r="C35" s="10" t="s">
        <v>45</v>
      </c>
      <c r="D35" s="5"/>
      <c r="E35" s="5">
        <v>4881.79</v>
      </c>
    </row>
    <row r="36" spans="1:5" s="2" customFormat="1" ht="12.75" hidden="1">
      <c r="A36" s="5">
        <v>2</v>
      </c>
      <c r="B36" s="16"/>
      <c r="C36" s="16"/>
      <c r="D36" s="17"/>
      <c r="E36" s="17"/>
    </row>
    <row r="37" spans="1:5" s="2" customFormat="1" ht="12.75" hidden="1">
      <c r="A37" s="5">
        <v>3</v>
      </c>
      <c r="B37" s="11"/>
      <c r="C37" s="11"/>
      <c r="D37" s="10"/>
      <c r="E37" s="10"/>
    </row>
    <row r="38" spans="1:5" s="2" customFormat="1" ht="12.75" hidden="1">
      <c r="A38" s="5">
        <v>4</v>
      </c>
      <c r="B38" s="11"/>
      <c r="C38" s="11"/>
      <c r="D38" s="10"/>
      <c r="E38" s="10"/>
    </row>
    <row r="39" spans="1:5" s="2" customFormat="1" ht="12.75" hidden="1">
      <c r="A39" s="5"/>
      <c r="B39" s="5" t="s">
        <v>47</v>
      </c>
      <c r="C39" s="5"/>
      <c r="D39" s="5"/>
      <c r="E39" s="5">
        <f>E35+E36+E37+E38</f>
        <v>4881.79</v>
      </c>
    </row>
    <row r="40" s="2" customFormat="1" ht="12.75" hidden="1">
      <c r="B40" s="12"/>
    </row>
    <row r="41" spans="1:5" s="2" customFormat="1" ht="12.75">
      <c r="A41" s="10" t="s">
        <v>59</v>
      </c>
      <c r="B41" s="10"/>
      <c r="C41" s="10"/>
      <c r="D41" s="10"/>
      <c r="E41" s="10"/>
    </row>
    <row r="42" spans="1:5" s="2" customFormat="1" ht="12.75">
      <c r="A42" s="11" t="s">
        <v>1</v>
      </c>
      <c r="B42" s="10" t="s">
        <v>41</v>
      </c>
      <c r="C42" s="10" t="s">
        <v>2</v>
      </c>
      <c r="D42" s="10" t="s">
        <v>42</v>
      </c>
      <c r="E42" s="10" t="s">
        <v>43</v>
      </c>
    </row>
    <row r="43" spans="1:5" s="2" customFormat="1" ht="12.75">
      <c r="A43" s="5">
        <v>1</v>
      </c>
      <c r="B43" s="6" t="s">
        <v>60</v>
      </c>
      <c r="C43" s="10" t="s">
        <v>45</v>
      </c>
      <c r="D43" s="5" t="s">
        <v>61</v>
      </c>
      <c r="E43" s="5">
        <v>6908.64</v>
      </c>
    </row>
    <row r="44" spans="1:5" s="2" customFormat="1" ht="12.75">
      <c r="A44" s="5">
        <v>2</v>
      </c>
      <c r="B44" s="11" t="s">
        <v>52</v>
      </c>
      <c r="C44" s="11" t="s">
        <v>45</v>
      </c>
      <c r="D44" s="10" t="s">
        <v>62</v>
      </c>
      <c r="E44" s="10">
        <v>7667.81</v>
      </c>
    </row>
    <row r="45" spans="1:5" s="2" customFormat="1" ht="12.75">
      <c r="A45" s="5">
        <v>3</v>
      </c>
      <c r="B45" s="11" t="s">
        <v>63</v>
      </c>
      <c r="C45" s="11" t="s">
        <v>45</v>
      </c>
      <c r="D45" s="10" t="s">
        <v>64</v>
      </c>
      <c r="E45" s="10">
        <v>4442.68</v>
      </c>
    </row>
    <row r="46" spans="1:5" s="2" customFormat="1" ht="12.75">
      <c r="A46" s="5">
        <v>4</v>
      </c>
      <c r="B46" s="11" t="s">
        <v>60</v>
      </c>
      <c r="C46" s="11" t="s">
        <v>45</v>
      </c>
      <c r="D46" s="10" t="s">
        <v>65</v>
      </c>
      <c r="E46" s="10">
        <v>37217</v>
      </c>
    </row>
    <row r="47" spans="1:5" s="2" customFormat="1" ht="12.75" hidden="1">
      <c r="A47" s="5"/>
      <c r="B47" s="5" t="s">
        <v>47</v>
      </c>
      <c r="C47" s="5"/>
      <c r="D47" s="5"/>
      <c r="E47" s="5">
        <f>E43+E44+E45+E46</f>
        <v>56236.130000000005</v>
      </c>
    </row>
    <row r="48" s="2" customFormat="1" ht="12.75" hidden="1">
      <c r="B48" s="12"/>
    </row>
    <row r="49" spans="1:5" s="2" customFormat="1" ht="12.75">
      <c r="A49" s="10" t="s">
        <v>66</v>
      </c>
      <c r="B49" s="10"/>
      <c r="C49" s="10"/>
      <c r="D49" s="10"/>
      <c r="E49" s="10"/>
    </row>
    <row r="50" spans="1:5" s="2" customFormat="1" ht="12.75">
      <c r="A50" s="11" t="s">
        <v>1</v>
      </c>
      <c r="B50" s="10" t="s">
        <v>41</v>
      </c>
      <c r="C50" s="10" t="s">
        <v>2</v>
      </c>
      <c r="D50" s="10" t="s">
        <v>42</v>
      </c>
      <c r="E50" s="10" t="s">
        <v>43</v>
      </c>
    </row>
    <row r="51" spans="1:5" s="2" customFormat="1" ht="12.75">
      <c r="A51" s="5">
        <v>1</v>
      </c>
      <c r="B51" s="6" t="s">
        <v>67</v>
      </c>
      <c r="C51" s="11" t="s">
        <v>45</v>
      </c>
      <c r="D51" s="5" t="s">
        <v>68</v>
      </c>
      <c r="E51" s="5">
        <v>13373.29</v>
      </c>
    </row>
    <row r="52" spans="1:5" s="2" customFormat="1" ht="12.75">
      <c r="A52" s="5">
        <v>2</v>
      </c>
      <c r="B52" s="11" t="s">
        <v>69</v>
      </c>
      <c r="C52" s="11" t="s">
        <v>45</v>
      </c>
      <c r="D52" s="10" t="s">
        <v>70</v>
      </c>
      <c r="E52" s="10">
        <v>4414.52</v>
      </c>
    </row>
    <row r="53" spans="1:5" s="2" customFormat="1" ht="12.75">
      <c r="A53" s="5">
        <v>3</v>
      </c>
      <c r="B53" s="11" t="s">
        <v>71</v>
      </c>
      <c r="C53" s="11" t="s">
        <v>45</v>
      </c>
      <c r="D53" s="10" t="s">
        <v>72</v>
      </c>
      <c r="E53" s="10">
        <v>4775.1</v>
      </c>
    </row>
    <row r="54" spans="1:5" s="2" customFormat="1" ht="12.75">
      <c r="A54" s="5">
        <v>4</v>
      </c>
      <c r="B54" s="11" t="s">
        <v>69</v>
      </c>
      <c r="C54" s="11" t="s">
        <v>45</v>
      </c>
      <c r="D54" s="10" t="s">
        <v>73</v>
      </c>
      <c r="E54" s="10">
        <v>3696.18</v>
      </c>
    </row>
    <row r="55" spans="1:5" ht="12.75" hidden="1">
      <c r="A55" s="18"/>
      <c r="B55" s="18" t="s">
        <v>47</v>
      </c>
      <c r="C55" s="18"/>
      <c r="D55" s="18"/>
      <c r="E55" s="18">
        <f>E51+E52+E53+E54</f>
        <v>26259.090000000004</v>
      </c>
    </row>
    <row r="56" spans="1:5" ht="12.75" hidden="1">
      <c r="A56" s="19"/>
      <c r="B56" s="19"/>
      <c r="C56" s="19"/>
      <c r="D56" s="19"/>
      <c r="E56" s="19"/>
    </row>
    <row r="57" spans="1:5" ht="12.75" hidden="1">
      <c r="A57" s="20"/>
      <c r="B57" s="20"/>
      <c r="C57" s="20"/>
      <c r="D57" s="20"/>
      <c r="E57" s="20"/>
    </row>
    <row r="58" spans="1:5" ht="12.75" hidden="1">
      <c r="A58" s="21" t="s">
        <v>1</v>
      </c>
      <c r="B58" s="22" t="s">
        <v>41</v>
      </c>
      <c r="C58" s="22" t="s">
        <v>2</v>
      </c>
      <c r="D58" s="22" t="s">
        <v>42</v>
      </c>
      <c r="E58" s="22" t="s">
        <v>43</v>
      </c>
    </row>
    <row r="59" spans="1:5" ht="12.75" hidden="1">
      <c r="A59" s="23">
        <v>1</v>
      </c>
      <c r="B59" s="23"/>
      <c r="C59" s="24"/>
      <c r="D59" s="23"/>
      <c r="E59" s="23"/>
    </row>
    <row r="60" spans="1:5" ht="12.75" hidden="1">
      <c r="A60" s="23">
        <v>2</v>
      </c>
      <c r="B60" s="25"/>
      <c r="C60" s="25"/>
      <c r="D60" s="24"/>
      <c r="E60" s="24"/>
    </row>
    <row r="61" spans="1:5" ht="12.75" hidden="1">
      <c r="A61" s="23">
        <v>3</v>
      </c>
      <c r="B61" s="25"/>
      <c r="C61" s="25"/>
      <c r="D61" s="24"/>
      <c r="E61" s="24"/>
    </row>
    <row r="62" spans="1:5" ht="12.75" hidden="1">
      <c r="A62" s="23">
        <v>4</v>
      </c>
      <c r="B62" s="25"/>
      <c r="C62" s="25"/>
      <c r="D62" s="24"/>
      <c r="E62" s="24"/>
    </row>
    <row r="63" spans="1:5" ht="12.75" hidden="1">
      <c r="A63" s="18"/>
      <c r="B63" s="18" t="s">
        <v>47</v>
      </c>
      <c r="C63" s="18"/>
      <c r="D63" s="18"/>
      <c r="E63" s="18">
        <f>E59+E60+E61+E62</f>
        <v>0</v>
      </c>
    </row>
    <row r="64" spans="1:5" ht="12.75" hidden="1">
      <c r="A64" s="26"/>
      <c r="B64" s="26" t="s">
        <v>74</v>
      </c>
      <c r="C64" s="26"/>
      <c r="D64" s="26"/>
      <c r="E64" s="26">
        <f>E7+E15+E23+E31+E39+E47+E55+E63</f>
        <v>129041.37</v>
      </c>
    </row>
    <row r="65" spans="1:5" ht="12.75" hidden="1">
      <c r="A65" s="19"/>
      <c r="B65" s="19"/>
      <c r="C65" s="19"/>
      <c r="D65" s="19"/>
      <c r="E65" s="19"/>
    </row>
    <row r="66" spans="1:5" ht="12.75" hidden="1">
      <c r="A66" s="19"/>
      <c r="B66" s="19"/>
      <c r="C66" s="19"/>
      <c r="D66" s="19"/>
      <c r="E66" s="19"/>
    </row>
    <row r="67" spans="1:5" ht="12.75" hidden="1">
      <c r="A67" s="19"/>
      <c r="B67" s="19"/>
      <c r="C67" s="19"/>
      <c r="D67" s="19"/>
      <c r="E67" s="19"/>
    </row>
    <row r="68" spans="1:5" ht="12.75" hidden="1">
      <c r="A68" s="19"/>
      <c r="B68" s="19"/>
      <c r="C68" s="19"/>
      <c r="D68" s="19"/>
      <c r="E68" s="19"/>
    </row>
    <row r="69" spans="1:5" ht="12.75" hidden="1">
      <c r="A69" s="19"/>
      <c r="B69" s="19"/>
      <c r="C69" s="19"/>
      <c r="D69" s="19"/>
      <c r="E69" s="19"/>
    </row>
    <row r="70" ht="12.75" hidden="1"/>
  </sheetData>
  <sheetProtection selectLockedCells="1" selectUnlockedCells="1"/>
  <mergeCells count="8">
    <mergeCell ref="A1:E1"/>
    <mergeCell ref="A9:E9"/>
    <mergeCell ref="A17:E17"/>
    <mergeCell ref="A25:E25"/>
    <mergeCell ref="A33:E33"/>
    <mergeCell ref="A41:E41"/>
    <mergeCell ref="A49:E49"/>
    <mergeCell ref="A57:E5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80" zoomScaleNormal="80" workbookViewId="0" topLeftCell="A40">
      <selection activeCell="H84" sqref="H84"/>
    </sheetView>
  </sheetViews>
  <sheetFormatPr defaultColWidth="12.57421875" defaultRowHeight="12.75"/>
  <cols>
    <col min="1" max="1" width="9.7109375" style="27" customWidth="1"/>
    <col min="2" max="2" width="43.7109375" style="28" customWidth="1"/>
    <col min="3" max="3" width="22.8515625" style="27" customWidth="1"/>
    <col min="4" max="4" width="51.57421875" style="27" customWidth="1"/>
    <col min="5" max="5" width="14.57421875" style="27" customWidth="1"/>
    <col min="6" max="16384" width="11.57421875" style="27" customWidth="1"/>
  </cols>
  <sheetData>
    <row r="1" spans="1:5" s="29" customFormat="1" ht="25.5" customHeight="1">
      <c r="A1" s="11" t="s">
        <v>75</v>
      </c>
      <c r="B1" s="11"/>
      <c r="C1" s="11"/>
      <c r="D1" s="11"/>
      <c r="E1" s="11"/>
    </row>
    <row r="2" spans="1:5" s="29" customFormat="1" ht="12.75">
      <c r="A2" s="11" t="s">
        <v>1</v>
      </c>
      <c r="B2" s="11" t="s">
        <v>41</v>
      </c>
      <c r="C2" s="11" t="s">
        <v>2</v>
      </c>
      <c r="D2" s="11" t="s">
        <v>42</v>
      </c>
      <c r="E2" s="11" t="s">
        <v>43</v>
      </c>
    </row>
    <row r="3" spans="1:5" s="29" customFormat="1" ht="12.75">
      <c r="A3" s="6">
        <v>1</v>
      </c>
      <c r="B3" s="6" t="s">
        <v>76</v>
      </c>
      <c r="C3" s="6" t="s">
        <v>45</v>
      </c>
      <c r="D3" s="6"/>
      <c r="E3" s="6">
        <v>2315.59</v>
      </c>
    </row>
    <row r="4" spans="1:5" s="29" customFormat="1" ht="30.75" customHeight="1">
      <c r="A4" s="6">
        <v>2</v>
      </c>
      <c r="B4" s="30" t="s">
        <v>77</v>
      </c>
      <c r="C4" s="6" t="s">
        <v>45</v>
      </c>
      <c r="D4" s="11" t="s">
        <v>78</v>
      </c>
      <c r="E4" s="11">
        <v>444.99</v>
      </c>
    </row>
    <row r="5" spans="1:5" s="29" customFormat="1" ht="12.75">
      <c r="A5" s="6">
        <v>3</v>
      </c>
      <c r="B5" s="11" t="s">
        <v>79</v>
      </c>
      <c r="C5" s="6" t="s">
        <v>45</v>
      </c>
      <c r="D5" s="6" t="s">
        <v>80</v>
      </c>
      <c r="E5" s="6">
        <v>1430.87</v>
      </c>
    </row>
    <row r="6" spans="1:5" s="29" customFormat="1" ht="12.75">
      <c r="A6" s="6">
        <v>4</v>
      </c>
      <c r="B6" s="11" t="s">
        <v>81</v>
      </c>
      <c r="C6" s="6" t="s">
        <v>45</v>
      </c>
      <c r="D6" s="6"/>
      <c r="E6" s="6">
        <v>959.48</v>
      </c>
    </row>
    <row r="7" spans="1:5" s="29" customFormat="1" ht="12.75" hidden="1">
      <c r="A7" s="6"/>
      <c r="B7" s="11" t="s">
        <v>82</v>
      </c>
      <c r="C7" s="6" t="s">
        <v>45</v>
      </c>
      <c r="D7" s="6"/>
      <c r="E7" s="6">
        <v>3020.13</v>
      </c>
    </row>
    <row r="8" spans="1:5" s="29" customFormat="1" ht="12.75">
      <c r="A8" s="6">
        <v>5</v>
      </c>
      <c r="B8" s="11" t="s">
        <v>83</v>
      </c>
      <c r="C8" s="6" t="s">
        <v>45</v>
      </c>
      <c r="D8" s="6"/>
      <c r="E8" s="6">
        <v>135</v>
      </c>
    </row>
    <row r="9" spans="1:5" s="29" customFormat="1" ht="12.75">
      <c r="A9" s="6">
        <v>6</v>
      </c>
      <c r="B9" s="11" t="s">
        <v>84</v>
      </c>
      <c r="C9" s="6" t="s">
        <v>45</v>
      </c>
      <c r="D9" s="6"/>
      <c r="E9" s="6">
        <v>1080</v>
      </c>
    </row>
    <row r="10" spans="1:5" s="29" customFormat="1" ht="12.75" hidden="1">
      <c r="A10" s="6"/>
      <c r="B10" s="6" t="s">
        <v>47</v>
      </c>
      <c r="C10" s="6"/>
      <c r="D10" s="6"/>
      <c r="E10" s="6">
        <f>E3+E4+E5+E6+E7+E8+E9</f>
        <v>9386.060000000001</v>
      </c>
    </row>
    <row r="11" spans="1:5" s="29" customFormat="1" ht="24" customHeight="1">
      <c r="A11" s="11" t="s">
        <v>40</v>
      </c>
      <c r="B11" s="11"/>
      <c r="C11" s="11"/>
      <c r="D11" s="11"/>
      <c r="E11" s="11"/>
    </row>
    <row r="12" spans="1:5" s="29" customFormat="1" ht="12.75">
      <c r="A12" s="11" t="s">
        <v>1</v>
      </c>
      <c r="B12" s="11" t="s">
        <v>41</v>
      </c>
      <c r="C12" s="11" t="s">
        <v>2</v>
      </c>
      <c r="D12" s="11" t="s">
        <v>42</v>
      </c>
      <c r="E12" s="11" t="s">
        <v>43</v>
      </c>
    </row>
    <row r="13" spans="1:5" s="29" customFormat="1" ht="12.75">
      <c r="A13" s="6">
        <v>1</v>
      </c>
      <c r="B13" s="11" t="s">
        <v>83</v>
      </c>
      <c r="C13" s="6" t="s">
        <v>45</v>
      </c>
      <c r="D13" s="6"/>
      <c r="E13" s="6">
        <v>135</v>
      </c>
    </row>
    <row r="14" spans="1:5" s="29" customFormat="1" ht="33" customHeight="1">
      <c r="A14" s="6">
        <v>2</v>
      </c>
      <c r="B14" s="11" t="s">
        <v>84</v>
      </c>
      <c r="C14" s="6" t="s">
        <v>45</v>
      </c>
      <c r="D14" s="6"/>
      <c r="E14" s="6">
        <v>1080</v>
      </c>
    </row>
    <row r="15" spans="1:5" s="29" customFormat="1" ht="48.75" customHeight="1" hidden="1">
      <c r="A15" s="6">
        <v>3</v>
      </c>
      <c r="B15" s="11" t="s">
        <v>82</v>
      </c>
      <c r="C15" s="6" t="s">
        <v>45</v>
      </c>
      <c r="D15" s="6"/>
      <c r="E15" s="6">
        <v>3992.97</v>
      </c>
    </row>
    <row r="16" spans="1:5" s="29" customFormat="1" ht="12.75" hidden="1">
      <c r="A16" s="6">
        <v>4</v>
      </c>
      <c r="B16" s="11"/>
      <c r="C16" s="11"/>
      <c r="D16" s="11"/>
      <c r="E16" s="11"/>
    </row>
    <row r="17" spans="1:5" s="29" customFormat="1" ht="12.75" hidden="1">
      <c r="A17" s="6">
        <v>5</v>
      </c>
      <c r="B17" s="6"/>
      <c r="C17" s="11"/>
      <c r="D17" s="6"/>
      <c r="E17" s="6"/>
    </row>
    <row r="18" spans="1:5" s="29" customFormat="1" ht="12.75" hidden="1">
      <c r="A18" s="6"/>
      <c r="B18" s="6" t="s">
        <v>47</v>
      </c>
      <c r="C18" s="6"/>
      <c r="D18" s="6"/>
      <c r="E18" s="6">
        <f>E14+E15+E16+E17+E13</f>
        <v>5207.969999999999</v>
      </c>
    </row>
    <row r="19" spans="1:5" s="32" customFormat="1" ht="21.75" customHeight="1">
      <c r="A19" s="31" t="s">
        <v>85</v>
      </c>
      <c r="B19" s="31"/>
      <c r="C19" s="31"/>
      <c r="D19" s="31"/>
      <c r="E19" s="31"/>
    </row>
    <row r="20" spans="1:5" s="29" customFormat="1" ht="12.75">
      <c r="A20" s="11" t="s">
        <v>1</v>
      </c>
      <c r="B20" s="11" t="s">
        <v>41</v>
      </c>
      <c r="C20" s="11" t="s">
        <v>2</v>
      </c>
      <c r="D20" s="11" t="s">
        <v>42</v>
      </c>
      <c r="E20" s="11" t="s">
        <v>43</v>
      </c>
    </row>
    <row r="21" spans="1:5" s="29" customFormat="1" ht="12.75">
      <c r="A21" s="6">
        <v>1</v>
      </c>
      <c r="B21" s="11" t="s">
        <v>86</v>
      </c>
      <c r="C21" s="6" t="s">
        <v>45</v>
      </c>
      <c r="D21" s="6"/>
      <c r="E21" s="6">
        <v>135</v>
      </c>
    </row>
    <row r="22" spans="1:5" s="29" customFormat="1" ht="12.75">
      <c r="A22" s="6">
        <v>2</v>
      </c>
      <c r="B22" s="11" t="s">
        <v>87</v>
      </c>
      <c r="C22" s="6" t="s">
        <v>45</v>
      </c>
      <c r="D22" s="6"/>
      <c r="E22" s="6">
        <v>1080</v>
      </c>
    </row>
    <row r="23" spans="1:5" s="29" customFormat="1" ht="28.5" customHeight="1" hidden="1">
      <c r="A23" s="6">
        <v>3</v>
      </c>
      <c r="B23" s="30"/>
      <c r="C23" s="6"/>
      <c r="D23" s="6"/>
      <c r="E23" s="6"/>
    </row>
    <row r="24" spans="1:5" s="29" customFormat="1" ht="12.75" hidden="1">
      <c r="A24" s="6"/>
      <c r="B24" s="6" t="s">
        <v>47</v>
      </c>
      <c r="C24" s="6"/>
      <c r="D24" s="6"/>
      <c r="E24" s="6">
        <f>E22+E21+E23</f>
        <v>1215</v>
      </c>
    </row>
    <row r="25" spans="1:5" s="32" customFormat="1" ht="21" customHeight="1">
      <c r="A25" s="31" t="s">
        <v>48</v>
      </c>
      <c r="B25" s="31"/>
      <c r="C25" s="31"/>
      <c r="D25" s="31"/>
      <c r="E25" s="31"/>
    </row>
    <row r="26" spans="1:5" s="29" customFormat="1" ht="12.75">
      <c r="A26" s="11" t="s">
        <v>1</v>
      </c>
      <c r="B26" s="11" t="s">
        <v>41</v>
      </c>
      <c r="C26" s="11" t="s">
        <v>2</v>
      </c>
      <c r="D26" s="11" t="s">
        <v>42</v>
      </c>
      <c r="E26" s="11" t="s">
        <v>43</v>
      </c>
    </row>
    <row r="27" spans="1:5" s="29" customFormat="1" ht="12.75">
      <c r="A27" s="6">
        <v>1</v>
      </c>
      <c r="B27" s="30" t="s">
        <v>88</v>
      </c>
      <c r="C27" s="11" t="s">
        <v>45</v>
      </c>
      <c r="D27" s="11" t="s">
        <v>89</v>
      </c>
      <c r="E27" s="11">
        <v>1337.18</v>
      </c>
    </row>
    <row r="28" spans="1:5" s="29" customFormat="1" ht="12.75">
      <c r="A28" s="6">
        <v>2</v>
      </c>
      <c r="B28" s="11" t="s">
        <v>86</v>
      </c>
      <c r="C28" s="6" t="s">
        <v>45</v>
      </c>
      <c r="D28" s="6"/>
      <c r="E28" s="6">
        <v>135</v>
      </c>
    </row>
    <row r="29" spans="1:5" s="29" customFormat="1" ht="12.75">
      <c r="A29" s="6">
        <v>3</v>
      </c>
      <c r="B29" s="11" t="s">
        <v>87</v>
      </c>
      <c r="C29" s="6" t="s">
        <v>45</v>
      </c>
      <c r="D29" s="6"/>
      <c r="E29" s="6">
        <v>1080</v>
      </c>
    </row>
    <row r="30" spans="1:5" s="29" customFormat="1" ht="12.75" hidden="1">
      <c r="A30" s="6"/>
      <c r="B30" s="6" t="s">
        <v>47</v>
      </c>
      <c r="C30" s="6"/>
      <c r="D30" s="6"/>
      <c r="E30" s="6">
        <f>E27+E28+E29</f>
        <v>2552.1800000000003</v>
      </c>
    </row>
    <row r="31" spans="1:5" s="32" customFormat="1" ht="12.75" customHeight="1">
      <c r="A31" s="31" t="s">
        <v>90</v>
      </c>
      <c r="B31" s="31"/>
      <c r="C31" s="31"/>
      <c r="D31" s="31"/>
      <c r="E31" s="31"/>
    </row>
    <row r="32" spans="1:5" s="29" customFormat="1" ht="12.75">
      <c r="A32" s="11" t="s">
        <v>1</v>
      </c>
      <c r="B32" s="11" t="s">
        <v>41</v>
      </c>
      <c r="C32" s="11" t="s">
        <v>2</v>
      </c>
      <c r="D32" s="11" t="s">
        <v>42</v>
      </c>
      <c r="E32" s="11" t="s">
        <v>43</v>
      </c>
    </row>
    <row r="33" spans="1:5" s="29" customFormat="1" ht="12.75">
      <c r="A33" s="6">
        <v>1</v>
      </c>
      <c r="B33" s="11" t="s">
        <v>86</v>
      </c>
      <c r="C33" s="6" t="s">
        <v>45</v>
      </c>
      <c r="D33" s="6"/>
      <c r="E33" s="6">
        <v>135</v>
      </c>
    </row>
    <row r="34" spans="1:5" s="29" customFormat="1" ht="36.75" customHeight="1">
      <c r="A34" s="6">
        <v>2</v>
      </c>
      <c r="B34" s="30" t="s">
        <v>91</v>
      </c>
      <c r="C34" s="11" t="s">
        <v>45</v>
      </c>
      <c r="D34" s="11"/>
      <c r="E34" s="11">
        <v>4548.96</v>
      </c>
    </row>
    <row r="35" spans="1:5" s="29" customFormat="1" ht="12.75">
      <c r="A35" s="6">
        <v>3</v>
      </c>
      <c r="B35" s="11" t="s">
        <v>87</v>
      </c>
      <c r="C35" s="6" t="s">
        <v>45</v>
      </c>
      <c r="D35" s="6"/>
      <c r="E35" s="6">
        <v>1080</v>
      </c>
    </row>
    <row r="36" spans="1:5" s="29" customFormat="1" ht="12.75">
      <c r="A36" s="6">
        <v>4</v>
      </c>
      <c r="B36" s="6" t="s">
        <v>92</v>
      </c>
      <c r="C36" s="11" t="s">
        <v>45</v>
      </c>
      <c r="D36" s="6"/>
      <c r="E36" s="6">
        <v>179.28</v>
      </c>
    </row>
    <row r="37" spans="1:5" s="29" customFormat="1" ht="12.75">
      <c r="A37" s="6">
        <v>5</v>
      </c>
      <c r="B37" s="11" t="s">
        <v>93</v>
      </c>
      <c r="C37" s="11" t="s">
        <v>45</v>
      </c>
      <c r="D37" s="11"/>
      <c r="E37" s="11">
        <v>20975.8</v>
      </c>
    </row>
    <row r="38" spans="1:5" s="29" customFormat="1" ht="12.75" hidden="1">
      <c r="A38" s="6"/>
      <c r="B38" s="6" t="s">
        <v>47</v>
      </c>
      <c r="C38" s="6"/>
      <c r="D38" s="6"/>
      <c r="E38" s="6">
        <f>E33+E34+E35+E36+E37</f>
        <v>26919.04</v>
      </c>
    </row>
    <row r="39" spans="1:5" s="29" customFormat="1" ht="12.75" customHeight="1">
      <c r="A39" s="11" t="s">
        <v>51</v>
      </c>
      <c r="B39" s="11"/>
      <c r="C39" s="11"/>
      <c r="D39" s="11"/>
      <c r="E39" s="11"/>
    </row>
    <row r="40" spans="1:5" s="29" customFormat="1" ht="12.75">
      <c r="A40" s="11" t="s">
        <v>1</v>
      </c>
      <c r="B40" s="11" t="s">
        <v>41</v>
      </c>
      <c r="C40" s="11" t="s">
        <v>2</v>
      </c>
      <c r="D40" s="11" t="s">
        <v>42</v>
      </c>
      <c r="E40" s="11" t="s">
        <v>43</v>
      </c>
    </row>
    <row r="41" spans="1:5" s="29" customFormat="1" ht="12.75">
      <c r="A41" s="6">
        <v>1</v>
      </c>
      <c r="B41" s="11" t="s">
        <v>86</v>
      </c>
      <c r="C41" s="6" t="s">
        <v>45</v>
      </c>
      <c r="D41" s="6"/>
      <c r="E41" s="6">
        <v>135</v>
      </c>
    </row>
    <row r="42" spans="1:5" s="29" customFormat="1" ht="31.5" customHeight="1">
      <c r="A42" s="6">
        <v>2</v>
      </c>
      <c r="B42" s="30" t="s">
        <v>94</v>
      </c>
      <c r="C42" s="6" t="s">
        <v>45</v>
      </c>
      <c r="D42" s="11" t="s">
        <v>95</v>
      </c>
      <c r="E42" s="11">
        <v>8300</v>
      </c>
    </row>
    <row r="43" spans="1:5" s="29" customFormat="1" ht="12.75">
      <c r="A43" s="6">
        <v>3</v>
      </c>
      <c r="B43" s="11" t="s">
        <v>87</v>
      </c>
      <c r="C43" s="6" t="s">
        <v>45</v>
      </c>
      <c r="D43" s="6"/>
      <c r="E43" s="6">
        <v>1080</v>
      </c>
    </row>
    <row r="44" spans="1:5" s="29" customFormat="1" ht="12.75" hidden="1">
      <c r="A44" s="6">
        <v>4</v>
      </c>
      <c r="B44" s="11"/>
      <c r="C44" s="11"/>
      <c r="D44" s="11"/>
      <c r="E44" s="11"/>
    </row>
    <row r="45" spans="1:5" s="29" customFormat="1" ht="12.75" hidden="1">
      <c r="A45" s="6">
        <v>5</v>
      </c>
      <c r="B45" s="33"/>
      <c r="C45" s="11"/>
      <c r="D45" s="11"/>
      <c r="E45" s="11"/>
    </row>
    <row r="46" spans="1:5" s="29" customFormat="1" ht="12.75" hidden="1">
      <c r="A46" s="6"/>
      <c r="B46" s="6" t="s">
        <v>47</v>
      </c>
      <c r="C46" s="6"/>
      <c r="D46" s="6"/>
      <c r="E46" s="6">
        <f>E42+E41+E43+E44+E45</f>
        <v>9515</v>
      </c>
    </row>
    <row r="47" spans="1:5" s="29" customFormat="1" ht="12.75" customHeight="1">
      <c r="A47" s="11" t="s">
        <v>54</v>
      </c>
      <c r="B47" s="11"/>
      <c r="C47" s="11"/>
      <c r="D47" s="11"/>
      <c r="E47" s="11"/>
    </row>
    <row r="48" spans="1:5" s="29" customFormat="1" ht="12.75">
      <c r="A48" s="11" t="s">
        <v>1</v>
      </c>
      <c r="B48" s="11" t="s">
        <v>41</v>
      </c>
      <c r="C48" s="11" t="s">
        <v>2</v>
      </c>
      <c r="D48" s="11" t="s">
        <v>42</v>
      </c>
      <c r="E48" s="11" t="s">
        <v>43</v>
      </c>
    </row>
    <row r="49" spans="1:5" s="29" customFormat="1" ht="12.75">
      <c r="A49" s="6">
        <v>1</v>
      </c>
      <c r="B49" s="11" t="s">
        <v>87</v>
      </c>
      <c r="C49" s="6" t="s">
        <v>45</v>
      </c>
      <c r="D49" s="6"/>
      <c r="E49" s="6">
        <v>1080</v>
      </c>
    </row>
    <row r="50" spans="1:5" s="29" customFormat="1" ht="31.5" customHeight="1">
      <c r="A50" s="6">
        <v>2</v>
      </c>
      <c r="B50" s="11" t="s">
        <v>86</v>
      </c>
      <c r="C50" s="6" t="s">
        <v>45</v>
      </c>
      <c r="D50" s="6"/>
      <c r="E50" s="6">
        <v>135</v>
      </c>
    </row>
    <row r="51" spans="1:5" s="29" customFormat="1" ht="12.75">
      <c r="A51" s="6">
        <v>3</v>
      </c>
      <c r="B51" s="11" t="s">
        <v>96</v>
      </c>
      <c r="C51" s="11" t="s">
        <v>45</v>
      </c>
      <c r="D51" s="11"/>
      <c r="E51" s="11">
        <v>1085.06</v>
      </c>
    </row>
    <row r="52" spans="1:5" s="29" customFormat="1" ht="12.75">
      <c r="A52" s="6">
        <v>4</v>
      </c>
      <c r="B52" s="11" t="s">
        <v>97</v>
      </c>
      <c r="C52" s="11" t="s">
        <v>45</v>
      </c>
      <c r="D52" s="11"/>
      <c r="E52" s="11">
        <v>524.78</v>
      </c>
    </row>
    <row r="53" spans="1:5" s="29" customFormat="1" ht="12.75">
      <c r="A53" s="6">
        <v>5</v>
      </c>
      <c r="B53" s="11" t="s">
        <v>98</v>
      </c>
      <c r="C53" s="11" t="s">
        <v>45</v>
      </c>
      <c r="D53" s="11" t="s">
        <v>99</v>
      </c>
      <c r="E53" s="11">
        <v>336.2</v>
      </c>
    </row>
    <row r="54" spans="1:5" s="29" customFormat="1" ht="12.75" hidden="1">
      <c r="A54" s="6"/>
      <c r="B54" s="6" t="s">
        <v>47</v>
      </c>
      <c r="C54" s="6"/>
      <c r="D54" s="6"/>
      <c r="E54" s="6">
        <f>E49+E50+E51+E52+E53</f>
        <v>3161.04</v>
      </c>
    </row>
    <row r="55" spans="1:5" s="29" customFormat="1" ht="12.75" customHeight="1">
      <c r="A55" s="11" t="s">
        <v>100</v>
      </c>
      <c r="B55" s="11"/>
      <c r="C55" s="11"/>
      <c r="D55" s="11"/>
      <c r="E55" s="11"/>
    </row>
    <row r="56" spans="1:5" s="29" customFormat="1" ht="12.75">
      <c r="A56" s="11" t="s">
        <v>1</v>
      </c>
      <c r="B56" s="11" t="s">
        <v>41</v>
      </c>
      <c r="C56" s="11" t="s">
        <v>2</v>
      </c>
      <c r="D56" s="11" t="s">
        <v>42</v>
      </c>
      <c r="E56" s="11" t="s">
        <v>43</v>
      </c>
    </row>
    <row r="57" spans="1:5" s="29" customFormat="1" ht="12.75">
      <c r="A57" s="6">
        <v>1</v>
      </c>
      <c r="B57" s="6" t="s">
        <v>101</v>
      </c>
      <c r="C57" s="11" t="s">
        <v>45</v>
      </c>
      <c r="D57" s="6" t="s">
        <v>102</v>
      </c>
      <c r="E57" s="6">
        <v>657.04</v>
      </c>
    </row>
    <row r="58" spans="1:5" s="29" customFormat="1" ht="19.5" customHeight="1">
      <c r="A58" s="6">
        <v>2</v>
      </c>
      <c r="B58" s="11" t="s">
        <v>87</v>
      </c>
      <c r="C58" s="11" t="s">
        <v>45</v>
      </c>
      <c r="D58" s="11"/>
      <c r="E58" s="11">
        <v>1080</v>
      </c>
    </row>
    <row r="59" spans="1:5" s="29" customFormat="1" ht="12.75">
      <c r="A59" s="6">
        <v>3</v>
      </c>
      <c r="B59" s="11" t="s">
        <v>86</v>
      </c>
      <c r="C59" s="6" t="s">
        <v>45</v>
      </c>
      <c r="D59" s="6"/>
      <c r="E59" s="6">
        <v>135</v>
      </c>
    </row>
    <row r="60" spans="1:5" s="29" customFormat="1" ht="12.75" hidden="1">
      <c r="A60" s="6">
        <v>4</v>
      </c>
      <c r="B60" s="30"/>
      <c r="C60" s="11"/>
      <c r="D60" s="30"/>
      <c r="E60" s="6"/>
    </row>
    <row r="61" spans="1:5" s="29" customFormat="1" ht="12.75" hidden="1">
      <c r="A61" s="6"/>
      <c r="B61" s="6" t="s">
        <v>47</v>
      </c>
      <c r="C61" s="6"/>
      <c r="D61" s="6"/>
      <c r="E61" s="6">
        <f>E58+E59+E57+E60</f>
        <v>1872.04</v>
      </c>
    </row>
    <row r="62" spans="1:5" s="29" customFormat="1" ht="12.75" customHeight="1">
      <c r="A62" s="11" t="s">
        <v>57</v>
      </c>
      <c r="B62" s="11"/>
      <c r="C62" s="11"/>
      <c r="D62" s="11"/>
      <c r="E62" s="11"/>
    </row>
    <row r="63" spans="1:5" s="29" customFormat="1" ht="12.75">
      <c r="A63" s="11" t="s">
        <v>1</v>
      </c>
      <c r="B63" s="11" t="s">
        <v>41</v>
      </c>
      <c r="C63" s="11" t="s">
        <v>2</v>
      </c>
      <c r="D63" s="11" t="s">
        <v>42</v>
      </c>
      <c r="E63" s="11" t="s">
        <v>43</v>
      </c>
    </row>
    <row r="64" spans="1:5" s="29" customFormat="1" ht="12.75">
      <c r="A64" s="6">
        <v>1</v>
      </c>
      <c r="B64" s="11" t="s">
        <v>87</v>
      </c>
      <c r="C64" s="11" t="s">
        <v>45</v>
      </c>
      <c r="D64" s="11"/>
      <c r="E64" s="11">
        <v>1080</v>
      </c>
    </row>
    <row r="65" spans="1:5" s="29" customFormat="1" ht="33" customHeight="1">
      <c r="A65" s="6">
        <v>2</v>
      </c>
      <c r="B65" s="11" t="s">
        <v>86</v>
      </c>
      <c r="C65" s="6" t="s">
        <v>45</v>
      </c>
      <c r="D65" s="6"/>
      <c r="E65" s="6">
        <v>135</v>
      </c>
    </row>
    <row r="66" spans="1:5" s="29" customFormat="1" ht="12.75">
      <c r="A66" s="6">
        <v>3</v>
      </c>
      <c r="B66" s="30" t="s">
        <v>103</v>
      </c>
      <c r="C66" s="11" t="s">
        <v>45</v>
      </c>
      <c r="D66" s="6"/>
      <c r="E66" s="6">
        <v>5701.39</v>
      </c>
    </row>
    <row r="67" spans="1:5" s="29" customFormat="1" ht="12.75" hidden="1">
      <c r="A67" s="6">
        <v>4</v>
      </c>
      <c r="B67" s="6"/>
      <c r="C67" s="11"/>
      <c r="D67" s="6"/>
      <c r="E67" s="6"/>
    </row>
    <row r="68" spans="1:5" s="29" customFormat="1" ht="12.75" hidden="1">
      <c r="A68" s="6"/>
      <c r="B68" s="6" t="s">
        <v>47</v>
      </c>
      <c r="C68" s="6"/>
      <c r="D68" s="6"/>
      <c r="E68" s="6">
        <f>E65+E66+E64+E67</f>
        <v>6916.39</v>
      </c>
    </row>
    <row r="69" spans="1:5" s="29" customFormat="1" ht="12.75" customHeight="1">
      <c r="A69" s="11" t="s">
        <v>59</v>
      </c>
      <c r="B69" s="11"/>
      <c r="C69" s="11"/>
      <c r="D69" s="11"/>
      <c r="E69" s="11"/>
    </row>
    <row r="70" spans="1:5" s="29" customFormat="1" ht="12.75">
      <c r="A70" s="11" t="s">
        <v>1</v>
      </c>
      <c r="B70" s="11" t="s">
        <v>41</v>
      </c>
      <c r="C70" s="11" t="s">
        <v>2</v>
      </c>
      <c r="D70" s="11" t="s">
        <v>42</v>
      </c>
      <c r="E70" s="11" t="s">
        <v>43</v>
      </c>
    </row>
    <row r="71" spans="1:5" s="29" customFormat="1" ht="12.75">
      <c r="A71" s="6">
        <v>1</v>
      </c>
      <c r="B71" s="6" t="s">
        <v>104</v>
      </c>
      <c r="C71" s="6" t="s">
        <v>45</v>
      </c>
      <c r="D71" s="6" t="s">
        <v>105</v>
      </c>
      <c r="E71" s="6">
        <v>2076.55</v>
      </c>
    </row>
    <row r="72" spans="1:5" s="29" customFormat="1" ht="30.75" customHeight="1">
      <c r="A72" s="6">
        <v>2</v>
      </c>
      <c r="B72" s="30" t="s">
        <v>106</v>
      </c>
      <c r="C72" s="11" t="s">
        <v>45</v>
      </c>
      <c r="D72" s="11" t="s">
        <v>107</v>
      </c>
      <c r="E72" s="11">
        <v>7376.87</v>
      </c>
    </row>
    <row r="73" spans="1:5" s="29" customFormat="1" ht="28.5" customHeight="1">
      <c r="A73" s="6">
        <v>3</v>
      </c>
      <c r="B73" s="11" t="s">
        <v>87</v>
      </c>
      <c r="C73" s="11" t="s">
        <v>45</v>
      </c>
      <c r="D73" s="11"/>
      <c r="E73" s="11">
        <v>1080</v>
      </c>
    </row>
    <row r="74" spans="1:5" s="29" customFormat="1" ht="12.75">
      <c r="A74" s="6">
        <v>4</v>
      </c>
      <c r="B74" s="11" t="s">
        <v>86</v>
      </c>
      <c r="C74" s="6" t="s">
        <v>45</v>
      </c>
      <c r="D74" s="6"/>
      <c r="E74" s="6">
        <v>135</v>
      </c>
    </row>
    <row r="75" spans="1:5" s="29" customFormat="1" ht="12.75" hidden="1">
      <c r="A75" s="6">
        <v>5</v>
      </c>
      <c r="B75" s="30"/>
      <c r="C75" s="11"/>
      <c r="D75" s="6"/>
      <c r="E75" s="6"/>
    </row>
    <row r="76" spans="1:5" s="29" customFormat="1" ht="12.75" hidden="1">
      <c r="A76" s="6"/>
      <c r="B76" s="6" t="s">
        <v>47</v>
      </c>
      <c r="C76" s="6"/>
      <c r="D76" s="6"/>
      <c r="E76" s="6">
        <f>E72+E74+E71+E73+E75</f>
        <v>10668.42</v>
      </c>
    </row>
    <row r="77" spans="1:5" s="29" customFormat="1" ht="12.75" hidden="1">
      <c r="A77" s="34"/>
      <c r="B77" s="34"/>
      <c r="C77" s="34"/>
      <c r="D77" s="34"/>
      <c r="E77" s="34"/>
    </row>
    <row r="78" spans="1:5" s="29" customFormat="1" ht="12.75" customHeight="1">
      <c r="A78" s="11" t="s">
        <v>108</v>
      </c>
      <c r="B78" s="11"/>
      <c r="C78" s="11"/>
      <c r="D78" s="11"/>
      <c r="E78" s="11"/>
    </row>
    <row r="79" spans="1:5" s="29" customFormat="1" ht="12.75">
      <c r="A79" s="11" t="s">
        <v>1</v>
      </c>
      <c r="B79" s="11" t="s">
        <v>41</v>
      </c>
      <c r="C79" s="11" t="s">
        <v>2</v>
      </c>
      <c r="D79" s="11" t="s">
        <v>42</v>
      </c>
      <c r="E79" s="11" t="s">
        <v>43</v>
      </c>
    </row>
    <row r="80" spans="1:5" s="29" customFormat="1" ht="12.75">
      <c r="A80" s="6">
        <v>1</v>
      </c>
      <c r="B80" s="11" t="s">
        <v>87</v>
      </c>
      <c r="C80" s="11" t="s">
        <v>45</v>
      </c>
      <c r="D80" s="11"/>
      <c r="E80" s="11">
        <v>1080</v>
      </c>
    </row>
    <row r="81" spans="1:5" s="29" customFormat="1" ht="30.75" customHeight="1">
      <c r="A81" s="6">
        <v>2</v>
      </c>
      <c r="B81" s="11" t="s">
        <v>86</v>
      </c>
      <c r="C81" s="6" t="s">
        <v>45</v>
      </c>
      <c r="D81" s="6"/>
      <c r="E81" s="6">
        <v>135</v>
      </c>
    </row>
    <row r="82" spans="1:5" s="29" customFormat="1" ht="12.75">
      <c r="A82" s="6">
        <v>3</v>
      </c>
      <c r="B82" s="6" t="s">
        <v>109</v>
      </c>
      <c r="C82" s="6" t="s">
        <v>45</v>
      </c>
      <c r="D82" s="11" t="s">
        <v>110</v>
      </c>
      <c r="E82" s="11">
        <v>1050</v>
      </c>
    </row>
    <row r="83" spans="1:5" s="29" customFormat="1" ht="12.75" hidden="1">
      <c r="A83" s="6">
        <v>4</v>
      </c>
      <c r="B83" s="6" t="s">
        <v>82</v>
      </c>
      <c r="C83" s="6" t="s">
        <v>45</v>
      </c>
      <c r="D83" s="6"/>
      <c r="E83" s="6">
        <v>1825.05</v>
      </c>
    </row>
    <row r="84" spans="1:5" s="29" customFormat="1" ht="12.75">
      <c r="A84" s="6">
        <v>4</v>
      </c>
      <c r="B84" s="30" t="s">
        <v>111</v>
      </c>
      <c r="C84" s="11" t="s">
        <v>45</v>
      </c>
      <c r="D84" s="6" t="s">
        <v>112</v>
      </c>
      <c r="E84" s="6">
        <v>750.4</v>
      </c>
    </row>
    <row r="85" spans="1:5" s="29" customFormat="1" ht="12.75">
      <c r="A85" s="6">
        <v>5</v>
      </c>
      <c r="B85" s="30" t="s">
        <v>113</v>
      </c>
      <c r="C85" s="11" t="s">
        <v>45</v>
      </c>
      <c r="D85" s="6" t="s">
        <v>114</v>
      </c>
      <c r="E85" s="6">
        <v>28416.96</v>
      </c>
    </row>
    <row r="86" spans="1:5" s="29" customFormat="1" ht="12.75">
      <c r="A86" s="6">
        <v>6</v>
      </c>
      <c r="B86" s="6" t="s">
        <v>115</v>
      </c>
      <c r="C86" s="11" t="s">
        <v>45</v>
      </c>
      <c r="D86" s="6" t="s">
        <v>114</v>
      </c>
      <c r="E86" s="6">
        <v>19445.31</v>
      </c>
    </row>
    <row r="87" spans="1:5" s="29" customFormat="1" ht="12.75" hidden="1">
      <c r="A87" s="6"/>
      <c r="B87" s="6" t="s">
        <v>47</v>
      </c>
      <c r="C87" s="6"/>
      <c r="D87" s="6"/>
      <c r="E87" s="6">
        <f>E81+E82+E80+E83+E84+E85+E86</f>
        <v>52702.72</v>
      </c>
    </row>
    <row r="88" s="29" customFormat="1" ht="12.75" hidden="1"/>
    <row r="89" spans="1:5" s="29" customFormat="1" ht="12.75" customHeight="1">
      <c r="A89" s="11" t="s">
        <v>66</v>
      </c>
      <c r="B89" s="11"/>
      <c r="C89" s="11"/>
      <c r="D89" s="11"/>
      <c r="E89" s="11"/>
    </row>
    <row r="90" spans="1:5" s="29" customFormat="1" ht="12.75">
      <c r="A90" s="11" t="s">
        <v>1</v>
      </c>
      <c r="B90" s="11" t="s">
        <v>41</v>
      </c>
      <c r="C90" s="11" t="s">
        <v>2</v>
      </c>
      <c r="D90" s="11" t="s">
        <v>42</v>
      </c>
      <c r="E90" s="11" t="s">
        <v>43</v>
      </c>
    </row>
    <row r="91" spans="1:5" s="29" customFormat="1" ht="12.75">
      <c r="A91" s="6">
        <v>1</v>
      </c>
      <c r="B91" s="6" t="s">
        <v>116</v>
      </c>
      <c r="C91" s="11" t="s">
        <v>45</v>
      </c>
      <c r="D91" s="6" t="s">
        <v>46</v>
      </c>
      <c r="E91" s="6">
        <v>902.74</v>
      </c>
    </row>
    <row r="92" spans="1:5" s="29" customFormat="1" ht="29.25" customHeight="1">
      <c r="A92" s="6">
        <v>2</v>
      </c>
      <c r="B92" s="30" t="s">
        <v>117</v>
      </c>
      <c r="C92" s="11" t="s">
        <v>45</v>
      </c>
      <c r="D92" s="11" t="s">
        <v>118</v>
      </c>
      <c r="E92" s="11">
        <v>928.41</v>
      </c>
    </row>
    <row r="93" spans="1:5" s="29" customFormat="1" ht="12.75">
      <c r="A93" s="6">
        <v>3</v>
      </c>
      <c r="B93" s="6" t="s">
        <v>106</v>
      </c>
      <c r="C93" s="11" t="s">
        <v>45</v>
      </c>
      <c r="D93" s="6" t="s">
        <v>119</v>
      </c>
      <c r="E93" s="6">
        <v>4415.61</v>
      </c>
    </row>
    <row r="94" spans="1:5" s="29" customFormat="1" ht="12.75">
      <c r="A94" s="6">
        <v>4</v>
      </c>
      <c r="B94" s="11" t="s">
        <v>87</v>
      </c>
      <c r="C94" s="11" t="s">
        <v>45</v>
      </c>
      <c r="D94" s="11"/>
      <c r="E94" s="11">
        <v>1080</v>
      </c>
    </row>
    <row r="95" spans="1:5" s="29" customFormat="1" ht="12.75">
      <c r="A95" s="6">
        <v>5</v>
      </c>
      <c r="B95" s="11" t="s">
        <v>86</v>
      </c>
      <c r="C95" s="6" t="s">
        <v>45</v>
      </c>
      <c r="D95" s="6"/>
      <c r="E95" s="6">
        <v>135</v>
      </c>
    </row>
    <row r="96" spans="1:5" s="29" customFormat="1" ht="12.75">
      <c r="A96" s="6">
        <v>6</v>
      </c>
      <c r="B96" s="11" t="s">
        <v>120</v>
      </c>
      <c r="C96" s="6" t="s">
        <v>45</v>
      </c>
      <c r="D96" s="6" t="s">
        <v>121</v>
      </c>
      <c r="E96" s="6">
        <v>1135.46</v>
      </c>
    </row>
    <row r="97" spans="1:5" s="29" customFormat="1" ht="12.75" hidden="1">
      <c r="A97" s="6"/>
      <c r="B97" s="6" t="s">
        <v>47</v>
      </c>
      <c r="C97" s="6"/>
      <c r="D97" s="6"/>
      <c r="E97" s="6">
        <f>SUM(E91:E96)</f>
        <v>8597.22</v>
      </c>
    </row>
    <row r="98" s="29" customFormat="1" ht="12.75" hidden="1"/>
    <row r="99" spans="1:5" s="29" customFormat="1" ht="12.75" hidden="1">
      <c r="A99" s="35"/>
      <c r="B99" s="35" t="s">
        <v>74</v>
      </c>
      <c r="C99" s="35"/>
      <c r="D99" s="35"/>
      <c r="E99" s="35">
        <f>E10+E18+E24+E30+E38+E46+E54+E61+E68+E76+E87+E97</f>
        <v>138713.08</v>
      </c>
    </row>
    <row r="100" s="29" customFormat="1" ht="12.75"/>
    <row r="101" s="29" customFormat="1" ht="12.75"/>
  </sheetData>
  <sheetProtection selectLockedCells="1" selectUnlockedCells="1"/>
  <mergeCells count="12">
    <mergeCell ref="A1:E1"/>
    <mergeCell ref="A11:E11"/>
    <mergeCell ref="A19:E19"/>
    <mergeCell ref="A25:E25"/>
    <mergeCell ref="A31:E31"/>
    <mergeCell ref="A39:E39"/>
    <mergeCell ref="A47:E47"/>
    <mergeCell ref="A55:E55"/>
    <mergeCell ref="A62:E62"/>
    <mergeCell ref="A69:E69"/>
    <mergeCell ref="A78:E78"/>
    <mergeCell ref="A89:E8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2018-01-23T13:57:10Z</cp:lastPrinted>
  <dcterms:modified xsi:type="dcterms:W3CDTF">2018-04-01T11:57:56Z</dcterms:modified>
  <cp:category/>
  <cp:version/>
  <cp:contentType/>
  <cp:contentStatus/>
  <cp:revision>302</cp:revision>
</cp:coreProperties>
</file>